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E:\NPO法人ハッピーひろば\経理関係\2024年度会計\決算\"/>
    </mc:Choice>
  </mc:AlternateContent>
  <xr:revisionPtr revIDLastSave="0" documentId="13_ncr:1_{D90FFA92-7992-44E8-B388-6062CF8AB74E}" xr6:coauthVersionLast="47" xr6:coauthVersionMax="47" xr10:uidLastSave="{00000000-0000-0000-0000-000000000000}"/>
  <bookViews>
    <workbookView xWindow="14160" yWindow="690" windowWidth="14160" windowHeight="15615" xr2:uid="{00000000-000D-0000-FFFF-FFFF00000000}"/>
  </bookViews>
  <sheets>
    <sheet name="Sheet1" sheetId="4" r:id="rId1"/>
    <sheet name="Sheet2" sheetId="2" r:id="rId2"/>
    <sheet name="Sheet3" sheetId="3" r:id="rId3"/>
  </sheets>
  <definedNames>
    <definedName name="_xlnm.Print_Area" localSheetId="0">Sheet1!$A$1:$J$112</definedName>
    <definedName name="_xlnm.Print_Titles" localSheetId="0">Sheet1!$5:$7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5" i="4" l="1"/>
  <c r="G75" i="4"/>
  <c r="I75" i="4"/>
  <c r="I45" i="4"/>
  <c r="G45" i="4" l="1"/>
  <c r="H46" i="4"/>
  <c r="H48" i="4"/>
  <c r="H55" i="4" l="1"/>
  <c r="H54" i="4"/>
  <c r="H52" i="4" l="1"/>
  <c r="H61" i="4"/>
  <c r="J45" i="4" l="1"/>
  <c r="G81" i="4"/>
  <c r="G39" i="4"/>
  <c r="I81" i="4" l="1"/>
  <c r="I28" i="4"/>
  <c r="I33" i="4"/>
  <c r="I77" i="4"/>
  <c r="I106" i="4"/>
  <c r="G106" i="4"/>
  <c r="I101" i="4"/>
  <c r="G101" i="4"/>
  <c r="G77" i="4"/>
  <c r="I39" i="4"/>
  <c r="G33" i="4"/>
  <c r="G28" i="4"/>
  <c r="I19" i="4"/>
  <c r="G19" i="4"/>
  <c r="I14" i="4"/>
  <c r="G14" i="4"/>
  <c r="I9" i="4"/>
  <c r="G9" i="4"/>
  <c r="J9" i="4" s="1"/>
  <c r="J33" i="4" l="1"/>
  <c r="J101" i="4"/>
  <c r="G94" i="4"/>
  <c r="J106" i="4"/>
  <c r="I94" i="4"/>
  <c r="I95" i="4" s="1"/>
  <c r="J95" i="4" s="1"/>
  <c r="J28" i="4"/>
  <c r="J14" i="4"/>
  <c r="J77" i="4"/>
  <c r="J19" i="4"/>
  <c r="G107" i="4"/>
  <c r="G36" i="4"/>
  <c r="I107" i="4"/>
  <c r="I36" i="4"/>
  <c r="J39" i="4"/>
  <c r="J81" i="4"/>
  <c r="G95" i="4" l="1"/>
  <c r="J94" i="4"/>
  <c r="I96" i="4"/>
  <c r="I109" i="4" s="1"/>
  <c r="J109" i="4" s="1"/>
  <c r="J107" i="4"/>
  <c r="J36" i="4"/>
  <c r="G96" i="4" l="1"/>
  <c r="G109" i="4" s="1"/>
  <c r="J112" i="4" l="1"/>
  <c r="J96" i="4"/>
</calcChain>
</file>

<file path=xl/sharedStrings.xml><?xml version="1.0" encoding="utf-8"?>
<sst xmlns="http://schemas.openxmlformats.org/spreadsheetml/2006/main" count="97" uniqueCount="85">
  <si>
    <t>１　受取会費</t>
    <rPh sb="2" eb="4">
      <t>ウケトリ</t>
    </rPh>
    <rPh sb="4" eb="6">
      <t>カイヒ</t>
    </rPh>
    <phoneticPr fontId="2"/>
  </si>
  <si>
    <t>正会員受取会費</t>
    <rPh sb="0" eb="3">
      <t>セイカイイン</t>
    </rPh>
    <rPh sb="3" eb="5">
      <t>ウケトリ</t>
    </rPh>
    <rPh sb="5" eb="7">
      <t>カイヒ</t>
    </rPh>
    <phoneticPr fontId="2"/>
  </si>
  <si>
    <t>３　受取助成金等</t>
    <rPh sb="2" eb="4">
      <t>ウケトリ</t>
    </rPh>
    <rPh sb="4" eb="7">
      <t>ジョセイキン</t>
    </rPh>
    <rPh sb="7" eb="8">
      <t>トウ</t>
    </rPh>
    <phoneticPr fontId="2"/>
  </si>
  <si>
    <t>４　事業収益</t>
    <rPh sb="2" eb="4">
      <t>ジギョウ</t>
    </rPh>
    <rPh sb="4" eb="6">
      <t>シュウエキ</t>
    </rPh>
    <phoneticPr fontId="2"/>
  </si>
  <si>
    <t>５　その他の収益</t>
    <rPh sb="4" eb="5">
      <t>ホカ</t>
    </rPh>
    <rPh sb="6" eb="8">
      <t>シュウエキ</t>
    </rPh>
    <phoneticPr fontId="2"/>
  </si>
  <si>
    <t>受取利息</t>
    <rPh sb="0" eb="2">
      <t>ウケトリ</t>
    </rPh>
    <rPh sb="2" eb="4">
      <t>リソク</t>
    </rPh>
    <phoneticPr fontId="2"/>
  </si>
  <si>
    <t>経　常　収　益　計</t>
  </si>
  <si>
    <t>１　事業費</t>
    <rPh sb="2" eb="5">
      <t>ジギョウヒ</t>
    </rPh>
    <phoneticPr fontId="2"/>
  </si>
  <si>
    <t>（１）人件費</t>
    <rPh sb="3" eb="6">
      <t>ジンケンヒ</t>
    </rPh>
    <phoneticPr fontId="2"/>
  </si>
  <si>
    <t>給料手当</t>
    <rPh sb="0" eb="2">
      <t>キュウリョウ</t>
    </rPh>
    <rPh sb="2" eb="4">
      <t>テアテ</t>
    </rPh>
    <phoneticPr fontId="2"/>
  </si>
  <si>
    <t>（２）その他経費</t>
    <rPh sb="5" eb="6">
      <t>ホカ</t>
    </rPh>
    <rPh sb="6" eb="8">
      <t>ケイヒ</t>
    </rPh>
    <phoneticPr fontId="2"/>
  </si>
  <si>
    <t>事業費計</t>
    <rPh sb="0" eb="3">
      <t>ジギョウヒ</t>
    </rPh>
    <rPh sb="3" eb="4">
      <t>ケイ</t>
    </rPh>
    <phoneticPr fontId="2"/>
  </si>
  <si>
    <t>２　管理費</t>
    <rPh sb="2" eb="5">
      <t>カンリヒ</t>
    </rPh>
    <phoneticPr fontId="2"/>
  </si>
  <si>
    <t>経　常　費　用　計</t>
    <rPh sb="0" eb="1">
      <t>ヘ</t>
    </rPh>
    <rPh sb="2" eb="3">
      <t>ツネ</t>
    </rPh>
    <rPh sb="4" eb="5">
      <t>ヒ</t>
    </rPh>
    <rPh sb="6" eb="7">
      <t>ヨウ</t>
    </rPh>
    <rPh sb="8" eb="9">
      <t>ケイ</t>
    </rPh>
    <phoneticPr fontId="2"/>
  </si>
  <si>
    <t>管理費計</t>
    <phoneticPr fontId="2"/>
  </si>
  <si>
    <t>固定資産売却益</t>
    <rPh sb="0" eb="2">
      <t>コテイ</t>
    </rPh>
    <rPh sb="2" eb="4">
      <t>シサン</t>
    </rPh>
    <rPh sb="4" eb="6">
      <t>バイキャク</t>
    </rPh>
    <rPh sb="6" eb="7">
      <t>エキ</t>
    </rPh>
    <phoneticPr fontId="2"/>
  </si>
  <si>
    <t>経　常　外　収　益　計</t>
    <rPh sb="0" eb="1">
      <t>ヘ</t>
    </rPh>
    <rPh sb="2" eb="3">
      <t>ツネ</t>
    </rPh>
    <rPh sb="4" eb="5">
      <t>ガイ</t>
    </rPh>
    <rPh sb="6" eb="7">
      <t>オサム</t>
    </rPh>
    <rPh sb="8" eb="9">
      <t>エキ</t>
    </rPh>
    <rPh sb="10" eb="11">
      <t>ケイ</t>
    </rPh>
    <phoneticPr fontId="2"/>
  </si>
  <si>
    <t>過年度損益修正益</t>
    <rPh sb="0" eb="3">
      <t>カネンド</t>
    </rPh>
    <rPh sb="3" eb="5">
      <t>ソンエキ</t>
    </rPh>
    <rPh sb="5" eb="7">
      <t>シュウセイ</t>
    </rPh>
    <rPh sb="7" eb="8">
      <t>エキ</t>
    </rPh>
    <phoneticPr fontId="2"/>
  </si>
  <si>
    <t>固定資産売却損</t>
    <rPh sb="0" eb="2">
      <t>コテイ</t>
    </rPh>
    <rPh sb="2" eb="4">
      <t>シサン</t>
    </rPh>
    <rPh sb="4" eb="7">
      <t>バイキャクゾン</t>
    </rPh>
    <phoneticPr fontId="2"/>
  </si>
  <si>
    <t>災害損失</t>
    <rPh sb="0" eb="2">
      <t>サイガイ</t>
    </rPh>
    <rPh sb="2" eb="4">
      <t>ソンシツ</t>
    </rPh>
    <phoneticPr fontId="2"/>
  </si>
  <si>
    <t>過年度損益修正損</t>
    <rPh sb="0" eb="3">
      <t>カネンド</t>
    </rPh>
    <rPh sb="3" eb="5">
      <t>ソンエキ</t>
    </rPh>
    <rPh sb="5" eb="7">
      <t>シュウセイ</t>
    </rPh>
    <rPh sb="7" eb="8">
      <t>ソン</t>
    </rPh>
    <phoneticPr fontId="2"/>
  </si>
  <si>
    <t>経　常　外　費　用　計</t>
    <rPh sb="0" eb="1">
      <t>ヘ</t>
    </rPh>
    <rPh sb="2" eb="3">
      <t>ツネ</t>
    </rPh>
    <rPh sb="4" eb="5">
      <t>ガイ</t>
    </rPh>
    <rPh sb="6" eb="7">
      <t>ヒ</t>
    </rPh>
    <rPh sb="8" eb="9">
      <t>ヨウ</t>
    </rPh>
    <rPh sb="10" eb="11">
      <t>ケイ</t>
    </rPh>
    <phoneticPr fontId="2"/>
  </si>
  <si>
    <t>【Ａ】　経　常　収　益</t>
    <rPh sb="4" eb="5">
      <t>ヘ</t>
    </rPh>
    <rPh sb="6" eb="7">
      <t>ツネ</t>
    </rPh>
    <rPh sb="8" eb="9">
      <t>オサム</t>
    </rPh>
    <rPh sb="10" eb="11">
      <t>エキ</t>
    </rPh>
    <phoneticPr fontId="2"/>
  </si>
  <si>
    <t>【Ｂ】　経　常　費　用</t>
    <rPh sb="4" eb="5">
      <t>ヘ</t>
    </rPh>
    <rPh sb="6" eb="7">
      <t>ツネ</t>
    </rPh>
    <rPh sb="8" eb="9">
      <t>ヒ</t>
    </rPh>
    <rPh sb="10" eb="11">
      <t>ヨウ</t>
    </rPh>
    <phoneticPr fontId="2"/>
  </si>
  <si>
    <t>【Ｃ】　経　常　外　収　益</t>
    <rPh sb="4" eb="5">
      <t>ヘ</t>
    </rPh>
    <rPh sb="6" eb="7">
      <t>ツネ</t>
    </rPh>
    <rPh sb="8" eb="9">
      <t>ガイ</t>
    </rPh>
    <rPh sb="10" eb="11">
      <t>オサム</t>
    </rPh>
    <rPh sb="12" eb="13">
      <t>エキ</t>
    </rPh>
    <phoneticPr fontId="2"/>
  </si>
  <si>
    <t>【Ｄ】　経　常　外　費　用</t>
    <rPh sb="4" eb="5">
      <t>ヘ</t>
    </rPh>
    <rPh sb="6" eb="7">
      <t>ツネ</t>
    </rPh>
    <rPh sb="8" eb="9">
      <t>ガイ</t>
    </rPh>
    <rPh sb="10" eb="11">
      <t>ヒ</t>
    </rPh>
    <rPh sb="12" eb="13">
      <t>ヨウ</t>
    </rPh>
    <phoneticPr fontId="2"/>
  </si>
  <si>
    <t>小計・合計</t>
    <rPh sb="0" eb="2">
      <t>ショウケイ</t>
    </rPh>
    <rPh sb="3" eb="5">
      <t>ゴウケイ</t>
    </rPh>
    <phoneticPr fontId="2"/>
  </si>
  <si>
    <t>科目</t>
    <rPh sb="0" eb="2">
      <t>カモク</t>
    </rPh>
    <phoneticPr fontId="2"/>
  </si>
  <si>
    <t>金　　額</t>
    <rPh sb="0" eb="1">
      <t>キン</t>
    </rPh>
    <rPh sb="3" eb="4">
      <t>ガク</t>
    </rPh>
    <phoneticPr fontId="2"/>
  </si>
  <si>
    <t>合計</t>
    <rPh sb="0" eb="2">
      <t>ゴウケイ</t>
    </rPh>
    <phoneticPr fontId="2"/>
  </si>
  <si>
    <t>特定非営利活動に係る事業</t>
    <rPh sb="0" eb="2">
      <t>トクテイ</t>
    </rPh>
    <rPh sb="2" eb="5">
      <t>ヒエイリ</t>
    </rPh>
    <rPh sb="5" eb="7">
      <t>カツドウ</t>
    </rPh>
    <rPh sb="8" eb="9">
      <t>カカ</t>
    </rPh>
    <rPh sb="10" eb="12">
      <t>ジギョウ</t>
    </rPh>
    <phoneticPr fontId="2"/>
  </si>
  <si>
    <t>（単位：円）</t>
    <rPh sb="1" eb="3">
      <t>タンイ</t>
    </rPh>
    <rPh sb="4" eb="5">
      <t>エン</t>
    </rPh>
    <phoneticPr fontId="2"/>
  </si>
  <si>
    <t>書式第１４号（法第２８条関係）</t>
    <rPh sb="0" eb="2">
      <t>ショシキ</t>
    </rPh>
    <rPh sb="2" eb="3">
      <t>ダイ</t>
    </rPh>
    <rPh sb="5" eb="6">
      <t>ゴウ</t>
    </rPh>
    <rPh sb="7" eb="8">
      <t>ホウ</t>
    </rPh>
    <rPh sb="8" eb="9">
      <t>ダイ</t>
    </rPh>
    <rPh sb="11" eb="12">
      <t>ジョウ</t>
    </rPh>
    <rPh sb="12" eb="14">
      <t>カンケイ</t>
    </rPh>
    <phoneticPr fontId="2"/>
  </si>
  <si>
    <t>２　受取寄附金</t>
    <rPh sb="2" eb="4">
      <t>ウケトリ</t>
    </rPh>
    <phoneticPr fontId="2"/>
  </si>
  <si>
    <t>受取寄附金</t>
    <rPh sb="0" eb="2">
      <t>ウケトリ</t>
    </rPh>
    <phoneticPr fontId="2"/>
  </si>
  <si>
    <t>当　期　経　常　増　減　額　【Ａ】－【Ｂ】・・・①</t>
    <rPh sb="0" eb="1">
      <t>トウ</t>
    </rPh>
    <rPh sb="2" eb="3">
      <t>キ</t>
    </rPh>
    <rPh sb="4" eb="5">
      <t>ヘ</t>
    </rPh>
    <rPh sb="6" eb="7">
      <t>ツネ</t>
    </rPh>
    <rPh sb="8" eb="9">
      <t>ゾウ</t>
    </rPh>
    <rPh sb="10" eb="11">
      <t>ゲン</t>
    </rPh>
    <rPh sb="12" eb="13">
      <t>ガク</t>
    </rPh>
    <phoneticPr fontId="2"/>
  </si>
  <si>
    <t>当　期　経　常　外　増　減　額　【Ｃ】－【Ｄ】・・・②</t>
    <rPh sb="0" eb="1">
      <t>トウ</t>
    </rPh>
    <rPh sb="2" eb="3">
      <t>キ</t>
    </rPh>
    <rPh sb="4" eb="5">
      <t>ヘ</t>
    </rPh>
    <rPh sb="6" eb="7">
      <t>ツネ</t>
    </rPh>
    <rPh sb="8" eb="9">
      <t>ガイ</t>
    </rPh>
    <rPh sb="10" eb="11">
      <t>ゾウ</t>
    </rPh>
    <rPh sb="12" eb="13">
      <t>ゲン</t>
    </rPh>
    <rPh sb="14" eb="15">
      <t>ガク</t>
    </rPh>
    <phoneticPr fontId="2"/>
  </si>
  <si>
    <t>経　理　区　分　振　替　額　・・・③</t>
    <rPh sb="0" eb="1">
      <t>ヘ</t>
    </rPh>
    <rPh sb="2" eb="3">
      <t>リ</t>
    </rPh>
    <rPh sb="4" eb="5">
      <t>ク</t>
    </rPh>
    <rPh sb="6" eb="7">
      <t>フン</t>
    </rPh>
    <rPh sb="8" eb="9">
      <t>オサム</t>
    </rPh>
    <rPh sb="10" eb="11">
      <t>タイ</t>
    </rPh>
    <rPh sb="12" eb="13">
      <t>ガク</t>
    </rPh>
    <phoneticPr fontId="2"/>
  </si>
  <si>
    <t>税　引　前　当　期　正　味　財　産　増　減　額　①＋②＋③・・・④</t>
    <rPh sb="0" eb="1">
      <t>ゼイ</t>
    </rPh>
    <rPh sb="2" eb="3">
      <t>イン</t>
    </rPh>
    <rPh sb="4" eb="5">
      <t>マエ</t>
    </rPh>
    <rPh sb="6" eb="7">
      <t>トウ</t>
    </rPh>
    <rPh sb="8" eb="9">
      <t>キ</t>
    </rPh>
    <rPh sb="10" eb="11">
      <t>セイ</t>
    </rPh>
    <rPh sb="12" eb="13">
      <t>アジ</t>
    </rPh>
    <rPh sb="14" eb="15">
      <t>ザイ</t>
    </rPh>
    <rPh sb="16" eb="17">
      <t>サン</t>
    </rPh>
    <rPh sb="18" eb="19">
      <t>ゾウ</t>
    </rPh>
    <rPh sb="20" eb="21">
      <t>ゲン</t>
    </rPh>
    <rPh sb="22" eb="23">
      <t>ガク</t>
    </rPh>
    <phoneticPr fontId="2"/>
  </si>
  <si>
    <t>法人税、住民税及び事業税　・・・⑤</t>
    <rPh sb="0" eb="3">
      <t>ホウジンゼイ</t>
    </rPh>
    <rPh sb="4" eb="7">
      <t>ジュウミンゼイ</t>
    </rPh>
    <rPh sb="7" eb="8">
      <t>オヨ</t>
    </rPh>
    <rPh sb="9" eb="12">
      <t>ジギョウゼイ</t>
    </rPh>
    <phoneticPr fontId="2"/>
  </si>
  <si>
    <t>前期繰越正味財産額　・・・⑥</t>
    <rPh sb="0" eb="2">
      <t>ゼンキ</t>
    </rPh>
    <rPh sb="2" eb="4">
      <t>クリコシ</t>
    </rPh>
    <rPh sb="4" eb="6">
      <t>ショウミ</t>
    </rPh>
    <rPh sb="6" eb="8">
      <t>ザイサン</t>
    </rPh>
    <rPh sb="8" eb="9">
      <t>ガク</t>
    </rPh>
    <phoneticPr fontId="2"/>
  </si>
  <si>
    <t>次　期　繰　越　正　味　財　産　額　④－⑤＋⑥</t>
    <rPh sb="0" eb="1">
      <t>ツギ</t>
    </rPh>
    <rPh sb="2" eb="3">
      <t>キ</t>
    </rPh>
    <rPh sb="4" eb="5">
      <t>クリ</t>
    </rPh>
    <rPh sb="6" eb="7">
      <t>エツ</t>
    </rPh>
    <rPh sb="8" eb="9">
      <t>セイ</t>
    </rPh>
    <rPh sb="10" eb="11">
      <t>アジ</t>
    </rPh>
    <rPh sb="12" eb="13">
      <t>ザイ</t>
    </rPh>
    <rPh sb="14" eb="15">
      <t>サン</t>
    </rPh>
    <rPh sb="16" eb="17">
      <t>ガク</t>
    </rPh>
    <phoneticPr fontId="2"/>
  </si>
  <si>
    <t>雑収入</t>
    <rPh sb="0" eb="3">
      <t>ザッシュウニュウ</t>
    </rPh>
    <phoneticPr fontId="2"/>
  </si>
  <si>
    <t>ボランティア謝金</t>
    <rPh sb="6" eb="8">
      <t>シャキン</t>
    </rPh>
    <phoneticPr fontId="2"/>
  </si>
  <si>
    <r>
      <t>備品費</t>
    </r>
    <r>
      <rPr>
        <sz val="9"/>
        <color rgb="FF000000"/>
        <rFont val="Calibri"/>
        <family val="2"/>
      </rPr>
      <t xml:space="preserve"> </t>
    </r>
  </si>
  <si>
    <r>
      <t>消耗品費</t>
    </r>
    <r>
      <rPr>
        <sz val="9"/>
        <color rgb="FF000000"/>
        <rFont val="Calibri"/>
        <family val="2"/>
      </rPr>
      <t xml:space="preserve"> </t>
    </r>
  </si>
  <si>
    <r>
      <t>材料費</t>
    </r>
    <r>
      <rPr>
        <sz val="9"/>
        <color rgb="FF000000"/>
        <rFont val="Calibri"/>
        <family val="2"/>
      </rPr>
      <t xml:space="preserve"> </t>
    </r>
  </si>
  <si>
    <r>
      <t>印刷製本費</t>
    </r>
    <r>
      <rPr>
        <sz val="9"/>
        <color rgb="FF000000"/>
        <rFont val="Calibri"/>
        <family val="2"/>
      </rPr>
      <t xml:space="preserve"> </t>
    </r>
  </si>
  <si>
    <t>会議費</t>
  </si>
  <si>
    <t>ﾎﾞﾗﾝﾃｨｱ交通費</t>
    <rPh sb="7" eb="10">
      <t>コウツウヒ</t>
    </rPh>
    <phoneticPr fontId="2"/>
  </si>
  <si>
    <t>研修費</t>
    <rPh sb="0" eb="3">
      <t>ケンシュウヒ</t>
    </rPh>
    <phoneticPr fontId="2"/>
  </si>
  <si>
    <r>
      <t>会場費</t>
    </r>
    <r>
      <rPr>
        <sz val="9"/>
        <color rgb="FF000000"/>
        <rFont val="Calibri"/>
        <family val="2"/>
      </rPr>
      <t xml:space="preserve"> </t>
    </r>
  </si>
  <si>
    <r>
      <t>家賃</t>
    </r>
    <r>
      <rPr>
        <sz val="9"/>
        <color rgb="FF000000"/>
        <rFont val="Calibri"/>
        <family val="2"/>
      </rPr>
      <t xml:space="preserve"> </t>
    </r>
  </si>
  <si>
    <r>
      <t>光熱水費</t>
    </r>
    <r>
      <rPr>
        <sz val="9"/>
        <color rgb="FF000000"/>
        <rFont val="Calibri"/>
        <family val="2"/>
      </rPr>
      <t xml:space="preserve"> </t>
    </r>
  </si>
  <si>
    <r>
      <t>通信運搬費</t>
    </r>
    <r>
      <rPr>
        <sz val="9"/>
        <color rgb="FF000000"/>
        <rFont val="Calibri"/>
        <family val="2"/>
      </rPr>
      <t xml:space="preserve"> </t>
    </r>
  </si>
  <si>
    <r>
      <t>支払手数料</t>
    </r>
    <r>
      <rPr>
        <sz val="9"/>
        <color rgb="FF000000"/>
        <rFont val="Calibri"/>
        <family val="2"/>
      </rPr>
      <t xml:space="preserve"> </t>
    </r>
  </si>
  <si>
    <r>
      <t>講師謝礼</t>
    </r>
    <r>
      <rPr>
        <sz val="9"/>
        <color rgb="FF000000"/>
        <rFont val="Calibri"/>
        <family val="2"/>
      </rPr>
      <t xml:space="preserve"> </t>
    </r>
  </si>
  <si>
    <r>
      <t>旅費交通費</t>
    </r>
    <r>
      <rPr>
        <sz val="9"/>
        <color rgb="FF000000"/>
        <rFont val="Calibri"/>
        <family val="2"/>
      </rPr>
      <t xml:space="preserve"> </t>
    </r>
  </si>
  <si>
    <r>
      <t>修繕費</t>
    </r>
    <r>
      <rPr>
        <sz val="9"/>
        <color rgb="FF000000"/>
        <rFont val="Calibri"/>
        <family val="2"/>
      </rPr>
      <t xml:space="preserve"> </t>
    </r>
  </si>
  <si>
    <r>
      <t>諸会費</t>
    </r>
    <r>
      <rPr>
        <sz val="9"/>
        <color rgb="FF000000"/>
        <rFont val="Calibri"/>
        <family val="2"/>
      </rPr>
      <t xml:space="preserve"> </t>
    </r>
  </si>
  <si>
    <r>
      <t>保険料</t>
    </r>
    <r>
      <rPr>
        <sz val="9"/>
        <color rgb="FF000000"/>
        <rFont val="Calibri"/>
        <family val="2"/>
      </rPr>
      <t xml:space="preserve"> </t>
    </r>
  </si>
  <si>
    <r>
      <t>租税公課</t>
    </r>
    <r>
      <rPr>
        <sz val="9"/>
        <color rgb="FF000000"/>
        <rFont val="Calibri"/>
        <family val="2"/>
      </rPr>
      <t xml:space="preserve"> </t>
    </r>
  </si>
  <si>
    <t>減価償却費</t>
  </si>
  <si>
    <t>工賃</t>
    <rPh sb="0" eb="2">
      <t>コウチン</t>
    </rPh>
    <phoneticPr fontId="2"/>
  </si>
  <si>
    <t>リース料</t>
    <rPh sb="3" eb="4">
      <t>リョウ</t>
    </rPh>
    <phoneticPr fontId="2"/>
  </si>
  <si>
    <t>融資返済金</t>
    <rPh sb="0" eb="5">
      <t>ユウシヘンサイキン</t>
    </rPh>
    <phoneticPr fontId="2"/>
  </si>
  <si>
    <t>雑費</t>
  </si>
  <si>
    <t>練馬区情報相談ひろば補助金</t>
    <rPh sb="0" eb="3">
      <t>ネリマク</t>
    </rPh>
    <rPh sb="3" eb="5">
      <t>ジョウホウ</t>
    </rPh>
    <rPh sb="5" eb="7">
      <t>ソウダン</t>
    </rPh>
    <rPh sb="10" eb="13">
      <t>ホジョキン</t>
    </rPh>
    <phoneticPr fontId="2"/>
  </si>
  <si>
    <t>練馬区食のほっとサロン助成金</t>
    <rPh sb="0" eb="3">
      <t>ネリマク</t>
    </rPh>
    <rPh sb="3" eb="4">
      <t>ショク</t>
    </rPh>
    <rPh sb="11" eb="14">
      <t>ジョセイキン</t>
    </rPh>
    <phoneticPr fontId="2"/>
  </si>
  <si>
    <t>練馬区サービス推進費補助金</t>
    <rPh sb="0" eb="3">
      <t>ネリマク</t>
    </rPh>
    <rPh sb="7" eb="10">
      <t>スイシンヒ</t>
    </rPh>
    <rPh sb="10" eb="13">
      <t>ホジョキン</t>
    </rPh>
    <phoneticPr fontId="2"/>
  </si>
  <si>
    <t>東京都居住支援手当補助金</t>
    <rPh sb="0" eb="3">
      <t>トウキョウト</t>
    </rPh>
    <rPh sb="3" eb="5">
      <t>キョジュウ</t>
    </rPh>
    <rPh sb="5" eb="7">
      <t>シエン</t>
    </rPh>
    <rPh sb="7" eb="9">
      <t>テアテ</t>
    </rPh>
    <rPh sb="9" eb="12">
      <t>ホジョキン</t>
    </rPh>
    <phoneticPr fontId="2"/>
  </si>
  <si>
    <t>障がい者就労支援事業</t>
    <rPh sb="0" eb="1">
      <t>ショウ</t>
    </rPh>
    <rPh sb="3" eb="4">
      <t>シャ</t>
    </rPh>
    <rPh sb="4" eb="8">
      <t>シュウロウシエン</t>
    </rPh>
    <rPh sb="8" eb="10">
      <t>ジギョウ</t>
    </rPh>
    <phoneticPr fontId="2"/>
  </si>
  <si>
    <t>衛生検査料</t>
    <rPh sb="0" eb="2">
      <t>エイセイ</t>
    </rPh>
    <rPh sb="2" eb="5">
      <t>ケンサリョウ</t>
    </rPh>
    <phoneticPr fontId="2"/>
  </si>
  <si>
    <t>法定福利費</t>
  </si>
  <si>
    <t>練馬区社会福祉協議会補助金</t>
    <rPh sb="0" eb="3">
      <t>ネリマク</t>
    </rPh>
    <rPh sb="3" eb="5">
      <t>シャカイ</t>
    </rPh>
    <rPh sb="5" eb="7">
      <t>フクシ</t>
    </rPh>
    <rPh sb="7" eb="10">
      <t>キョウギカイ</t>
    </rPh>
    <rPh sb="10" eb="13">
      <t>ホジョキン</t>
    </rPh>
    <phoneticPr fontId="2"/>
  </si>
  <si>
    <t>東京都障害者通所施設等整備費補助金</t>
    <rPh sb="0" eb="3">
      <t>トウキョウト</t>
    </rPh>
    <rPh sb="3" eb="6">
      <t>ショウガイシャ</t>
    </rPh>
    <rPh sb="6" eb="8">
      <t>ツウショ</t>
    </rPh>
    <rPh sb="8" eb="10">
      <t>シセツ</t>
    </rPh>
    <rPh sb="10" eb="11">
      <t>トウ</t>
    </rPh>
    <rPh sb="11" eb="14">
      <t>セイビヒ</t>
    </rPh>
    <rPh sb="14" eb="17">
      <t>ホジョキン</t>
    </rPh>
    <phoneticPr fontId="2"/>
  </si>
  <si>
    <t>車両運搬費</t>
    <rPh sb="0" eb="2">
      <t>シャリョウ</t>
    </rPh>
    <rPh sb="2" eb="5">
      <t>ウンパンヒ</t>
    </rPh>
    <phoneticPr fontId="2"/>
  </si>
  <si>
    <t>(1)区民相談等による住民支援と地域コミュニティづくりのための団体支援事業</t>
    <rPh sb="3" eb="5">
      <t>クミン</t>
    </rPh>
    <rPh sb="5" eb="7">
      <t>ソウダン</t>
    </rPh>
    <rPh sb="7" eb="8">
      <t>トウ</t>
    </rPh>
    <rPh sb="11" eb="13">
      <t>ジュウミン</t>
    </rPh>
    <rPh sb="13" eb="15">
      <t>シエン</t>
    </rPh>
    <rPh sb="16" eb="18">
      <t>チイキ</t>
    </rPh>
    <rPh sb="31" eb="33">
      <t>ダンタイ</t>
    </rPh>
    <rPh sb="33" eb="35">
      <t>シエン</t>
    </rPh>
    <rPh sb="35" eb="37">
      <t>ジギョウ</t>
    </rPh>
    <phoneticPr fontId="2"/>
  </si>
  <si>
    <t>(2)地域の高齢者や障がい児･者の居場所や交流の機会を提供する事業</t>
    <rPh sb="3" eb="5">
      <t>チイキ</t>
    </rPh>
    <rPh sb="6" eb="9">
      <t>コウレイシャ</t>
    </rPh>
    <rPh sb="10" eb="11">
      <t>ショウ</t>
    </rPh>
    <rPh sb="13" eb="14">
      <t>ジ</t>
    </rPh>
    <rPh sb="15" eb="16">
      <t>シャ</t>
    </rPh>
    <rPh sb="17" eb="20">
      <t>イバショ</t>
    </rPh>
    <rPh sb="21" eb="23">
      <t>コウリュウ</t>
    </rPh>
    <rPh sb="24" eb="26">
      <t>キカイ</t>
    </rPh>
    <rPh sb="27" eb="29">
      <t>テイキョウ</t>
    </rPh>
    <rPh sb="31" eb="33">
      <t>ジギョウ</t>
    </rPh>
    <phoneticPr fontId="2"/>
  </si>
  <si>
    <t>(3)地域に暮らす人たち誰もが交流できるサロンの提供やイベントの開催</t>
    <rPh sb="3" eb="5">
      <t>チイキ</t>
    </rPh>
    <rPh sb="6" eb="7">
      <t>ク</t>
    </rPh>
    <rPh sb="9" eb="10">
      <t>ヒト</t>
    </rPh>
    <rPh sb="12" eb="13">
      <t>ダレ</t>
    </rPh>
    <rPh sb="15" eb="17">
      <t>コウリュウ</t>
    </rPh>
    <rPh sb="24" eb="26">
      <t>テイキョウ</t>
    </rPh>
    <rPh sb="32" eb="34">
      <t>カイサイ</t>
    </rPh>
    <phoneticPr fontId="2"/>
  </si>
  <si>
    <t>(4)障害者総合支援法に基づく障害福祉サービス事業</t>
    <rPh sb="3" eb="5">
      <t>ショウガイ</t>
    </rPh>
    <rPh sb="5" eb="6">
      <t>シャ</t>
    </rPh>
    <rPh sb="6" eb="8">
      <t>ソウゴウ</t>
    </rPh>
    <rPh sb="8" eb="10">
      <t>シエン</t>
    </rPh>
    <rPh sb="10" eb="11">
      <t>ホウ</t>
    </rPh>
    <rPh sb="12" eb="13">
      <t>モト</t>
    </rPh>
    <rPh sb="15" eb="17">
      <t>ショウガイ</t>
    </rPh>
    <rPh sb="17" eb="19">
      <t>フクシ</t>
    </rPh>
    <rPh sb="23" eb="25">
      <t>ジギョウ</t>
    </rPh>
    <phoneticPr fontId="2"/>
  </si>
  <si>
    <r>
      <t xml:space="preserve">  令和６年度　活動計算書</t>
    </r>
    <r>
      <rPr>
        <sz val="16"/>
        <color theme="1"/>
        <rFont val="ＭＳ 明朝"/>
        <family val="1"/>
        <charset val="128"/>
      </rPr>
      <t>（その他事業がある場合）</t>
    </r>
    <rPh sb="2" eb="4">
      <t>レイワ</t>
    </rPh>
    <rPh sb="10" eb="12">
      <t>ケイサン</t>
    </rPh>
    <phoneticPr fontId="2"/>
  </si>
  <si>
    <t>特定非営利活動法人ハッピーひろば</t>
    <phoneticPr fontId="2"/>
  </si>
  <si>
    <t>東京都物価高騰対策事業補助金</t>
    <rPh sb="0" eb="5">
      <t>トウキョウトブッカ</t>
    </rPh>
    <rPh sb="5" eb="14">
      <t>コウトウタイサクジギョウホジョキン</t>
    </rPh>
    <phoneticPr fontId="2"/>
  </si>
  <si>
    <t>介護給付金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</si>
</sst>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color theme="1"/>
      <name val="ＭＳ ゴシック"/>
      <family val="3"/>
      <charset val="128"/>
    </font>
    <font>
      <sz val="9"/>
      <name val="ＭＳ ゴシック"/>
      <family val="3"/>
      <charset val="128"/>
    </font>
    <font>
      <sz val="16"/>
      <color theme="1"/>
      <name val="ＭＳ ゴシック"/>
      <family val="3"/>
      <charset val="128"/>
    </font>
    <font>
      <sz val="16"/>
      <color theme="1"/>
      <name val="ＭＳ 明朝"/>
      <family val="1"/>
      <charset val="128"/>
    </font>
    <font>
      <sz val="9"/>
      <color rgb="FF000000"/>
      <name val="ＭＳ Ｐゴシック"/>
      <family val="3"/>
      <charset val="128"/>
      <scheme val="minor"/>
    </font>
    <font>
      <sz val="9"/>
      <color rgb="FF000000"/>
      <name val="Calibri"/>
      <family val="2"/>
    </font>
    <font>
      <sz val="8"/>
      <color theme="1"/>
      <name val="ＭＳ 明朝"/>
      <family val="1"/>
      <charset val="128"/>
    </font>
  </fonts>
  <fills count="6">
    <fill>
      <patternFill patternType="none"/>
    </fill>
    <fill>
      <patternFill patternType="gray125"/>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6">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style="thin">
        <color auto="1"/>
      </top>
      <bottom style="medium">
        <color auto="1"/>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hair">
        <color auto="1"/>
      </left>
      <right style="hair">
        <color auto="1"/>
      </right>
      <top/>
      <bottom style="medium">
        <color auto="1"/>
      </bottom>
      <diagonal/>
    </border>
    <border>
      <left style="hair">
        <color auto="1"/>
      </left>
      <right style="medium">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bottom style="medium">
        <color auto="1"/>
      </bottom>
      <diagonal/>
    </border>
    <border>
      <left/>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top/>
      <bottom style="thin">
        <color auto="1"/>
      </bottom>
      <diagonal/>
    </border>
    <border>
      <left style="hair">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style="medium">
        <color auto="1"/>
      </left>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hair">
        <color auto="1"/>
      </left>
      <right style="medium">
        <color auto="1"/>
      </right>
      <top style="double">
        <color auto="1"/>
      </top>
      <bottom/>
      <diagonal/>
    </border>
    <border>
      <left/>
      <right/>
      <top style="medium">
        <color auto="1"/>
      </top>
      <bottom/>
      <diagonal/>
    </border>
    <border>
      <left style="medium">
        <color auto="1"/>
      </left>
      <right/>
      <top/>
      <bottom style="double">
        <color auto="1"/>
      </bottom>
      <diagonal/>
    </border>
    <border>
      <left/>
      <right/>
      <top/>
      <bottom style="double">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double">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double">
        <color auto="1"/>
      </bottom>
      <diagonal/>
    </border>
    <border>
      <left style="medium">
        <color auto="1"/>
      </left>
      <right style="hair">
        <color auto="1"/>
      </right>
      <top style="double">
        <color auto="1"/>
      </top>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thin">
        <color auto="1"/>
      </top>
      <bottom style="medium">
        <color auto="1"/>
      </bottom>
      <diagonal/>
    </border>
    <border>
      <left style="medium">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diagonal/>
    </border>
    <border>
      <left style="medium">
        <color auto="1"/>
      </left>
      <right style="hair">
        <color auto="1"/>
      </right>
      <top/>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hair">
        <color auto="1"/>
      </right>
      <top/>
      <bottom/>
      <diagonal/>
    </border>
    <border>
      <left/>
      <right style="thin">
        <color indexed="64"/>
      </right>
      <top style="thin">
        <color auto="1"/>
      </top>
      <bottom/>
      <diagonal/>
    </border>
    <border>
      <left/>
      <right style="hair">
        <color auto="1"/>
      </right>
      <top style="thin">
        <color auto="1"/>
      </top>
      <bottom/>
      <diagonal/>
    </border>
    <border>
      <left/>
      <right style="thin">
        <color indexed="64"/>
      </right>
      <top/>
      <bottom/>
      <diagonal/>
    </border>
    <border>
      <left style="thin">
        <color indexed="64"/>
      </left>
      <right style="hair">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38" fontId="3" fillId="0" borderId="0" xfId="1" applyFont="1">
      <alignment vertical="center"/>
    </xf>
    <xf numFmtId="0" fontId="4" fillId="0" borderId="0" xfId="0" applyFont="1">
      <alignment vertical="center"/>
    </xf>
    <xf numFmtId="0" fontId="4" fillId="0" borderId="0" xfId="0" applyFont="1" applyAlignment="1">
      <alignment vertical="center" shrinkToFit="1"/>
    </xf>
    <xf numFmtId="38" fontId="4" fillId="0" borderId="0" xfId="1" applyFont="1">
      <alignment vertical="center"/>
    </xf>
    <xf numFmtId="0" fontId="4" fillId="0" borderId="5" xfId="0" applyFont="1" applyBorder="1" applyAlignment="1">
      <alignment vertical="center" shrinkToFit="1"/>
    </xf>
    <xf numFmtId="38" fontId="4" fillId="0" borderId="14" xfId="1" applyFont="1" applyBorder="1">
      <alignment vertical="center"/>
    </xf>
    <xf numFmtId="0" fontId="5" fillId="0" borderId="26" xfId="0" applyFont="1" applyBorder="1">
      <alignment vertical="center"/>
    </xf>
    <xf numFmtId="0" fontId="4" fillId="0" borderId="10" xfId="0" applyFont="1" applyBorder="1">
      <alignment vertical="center"/>
    </xf>
    <xf numFmtId="0" fontId="4" fillId="0" borderId="10" xfId="0" applyFont="1" applyBorder="1" applyAlignment="1">
      <alignment vertical="center" shrinkToFit="1"/>
    </xf>
    <xf numFmtId="38" fontId="4" fillId="0" borderId="18" xfId="1" applyFont="1" applyFill="1" applyBorder="1">
      <alignment vertical="center"/>
    </xf>
    <xf numFmtId="0" fontId="5" fillId="0" borderId="36" xfId="0" applyFont="1" applyBorder="1" applyAlignment="1">
      <alignment horizontal="centerContinuous" vertical="center"/>
    </xf>
    <xf numFmtId="0" fontId="5" fillId="0" borderId="37" xfId="0" applyFont="1" applyBorder="1" applyAlignment="1">
      <alignment horizontal="center" vertical="center"/>
    </xf>
    <xf numFmtId="38" fontId="5" fillId="0" borderId="38" xfId="1" applyFont="1" applyBorder="1" applyAlignment="1">
      <alignment horizontal="centerContinuous" vertical="center"/>
    </xf>
    <xf numFmtId="38" fontId="5" fillId="0" borderId="39" xfId="1" applyFont="1" applyBorder="1" applyAlignment="1">
      <alignment horizontal="center" vertical="center"/>
    </xf>
    <xf numFmtId="38" fontId="4" fillId="0" borderId="42" xfId="1" applyFont="1" applyBorder="1">
      <alignment vertical="center"/>
    </xf>
    <xf numFmtId="38" fontId="4" fillId="0" borderId="43" xfId="1" applyFont="1" applyFill="1" applyBorder="1">
      <alignment vertical="center"/>
    </xf>
    <xf numFmtId="38" fontId="5" fillId="0" borderId="17" xfId="1" applyFont="1" applyFill="1" applyBorder="1">
      <alignment vertical="center"/>
    </xf>
    <xf numFmtId="38" fontId="5" fillId="0" borderId="15" xfId="1" applyFont="1" applyBorder="1">
      <alignment vertical="center"/>
    </xf>
    <xf numFmtId="38" fontId="4" fillId="0" borderId="47" xfId="1" applyFont="1" applyBorder="1">
      <alignment vertical="center"/>
    </xf>
    <xf numFmtId="0" fontId="4" fillId="0" borderId="2" xfId="0" applyFont="1" applyBorder="1" applyAlignment="1">
      <alignment vertical="center" shrinkToFit="1"/>
    </xf>
    <xf numFmtId="38" fontId="4" fillId="0" borderId="11" xfId="1" applyFont="1" applyBorder="1">
      <alignment vertical="center"/>
    </xf>
    <xf numFmtId="38" fontId="5" fillId="0" borderId="12" xfId="1" applyFont="1" applyBorder="1">
      <alignment vertical="center"/>
    </xf>
    <xf numFmtId="38" fontId="4" fillId="0" borderId="48" xfId="1" applyFont="1" applyBorder="1">
      <alignment vertical="center"/>
    </xf>
    <xf numFmtId="38" fontId="4" fillId="0" borderId="41" xfId="1" applyFont="1" applyBorder="1">
      <alignment vertical="center"/>
    </xf>
    <xf numFmtId="38" fontId="5" fillId="0" borderId="13" xfId="1" applyFont="1" applyBorder="1">
      <alignment vertical="center"/>
    </xf>
    <xf numFmtId="38" fontId="4" fillId="2" borderId="11" xfId="1" applyFont="1" applyFill="1" applyBorder="1">
      <alignment vertical="center"/>
    </xf>
    <xf numFmtId="38" fontId="5" fillId="2" borderId="12" xfId="1" applyFont="1" applyFill="1" applyBorder="1">
      <alignment vertical="center"/>
    </xf>
    <xf numFmtId="38" fontId="4" fillId="2" borderId="14" xfId="1" applyFont="1" applyFill="1" applyBorder="1">
      <alignment vertical="center"/>
    </xf>
    <xf numFmtId="38" fontId="5" fillId="2" borderId="15" xfId="1" applyFont="1" applyFill="1" applyBorder="1">
      <alignment vertical="center"/>
    </xf>
    <xf numFmtId="0" fontId="5" fillId="0" borderId="8" xfId="0" applyFont="1" applyBorder="1">
      <alignment vertical="center"/>
    </xf>
    <xf numFmtId="38" fontId="4" fillId="0" borderId="48" xfId="1" applyFont="1" applyFill="1" applyBorder="1">
      <alignment vertical="center"/>
    </xf>
    <xf numFmtId="38" fontId="5" fillId="0" borderId="13" xfId="1" applyFont="1" applyFill="1" applyBorder="1">
      <alignment vertical="center"/>
    </xf>
    <xf numFmtId="38" fontId="4" fillId="0" borderId="47" xfId="1" applyFont="1" applyFill="1" applyBorder="1">
      <alignment vertical="center"/>
    </xf>
    <xf numFmtId="38" fontId="4" fillId="2" borderId="41" xfId="1" applyFont="1" applyFill="1" applyBorder="1">
      <alignment vertical="center"/>
    </xf>
    <xf numFmtId="38" fontId="4" fillId="2" borderId="42" xfId="1" applyFont="1" applyFill="1" applyBorder="1">
      <alignment vertical="center"/>
    </xf>
    <xf numFmtId="38" fontId="4" fillId="0" borderId="13" xfId="1" applyFont="1" applyBorder="1">
      <alignment vertical="center"/>
    </xf>
    <xf numFmtId="38" fontId="4" fillId="0" borderId="15" xfId="1" applyFont="1" applyBorder="1">
      <alignment vertical="center"/>
    </xf>
    <xf numFmtId="38" fontId="4" fillId="0" borderId="17" xfId="1" applyFont="1" applyFill="1" applyBorder="1">
      <alignment vertical="center"/>
    </xf>
    <xf numFmtId="38" fontId="4" fillId="0" borderId="12" xfId="1" applyFont="1" applyBorder="1">
      <alignment vertical="center"/>
    </xf>
    <xf numFmtId="38" fontId="4" fillId="0" borderId="13" xfId="1" applyFont="1" applyFill="1" applyBorder="1">
      <alignment vertical="center"/>
    </xf>
    <xf numFmtId="38" fontId="4" fillId="0" borderId="5" xfId="1" applyFont="1" applyBorder="1" applyAlignment="1">
      <alignment vertical="center"/>
    </xf>
    <xf numFmtId="38" fontId="5" fillId="0" borderId="5" xfId="1" applyFont="1" applyBorder="1" applyAlignment="1">
      <alignment vertical="center"/>
    </xf>
    <xf numFmtId="38" fontId="3" fillId="0" borderId="5" xfId="1" applyFont="1" applyBorder="1">
      <alignment vertical="center"/>
    </xf>
    <xf numFmtId="0" fontId="7" fillId="0" borderId="0" xfId="0" applyFont="1">
      <alignment vertical="center"/>
    </xf>
    <xf numFmtId="0" fontId="5" fillId="3" borderId="29" xfId="0" applyFont="1" applyFill="1" applyBorder="1">
      <alignment vertical="center"/>
    </xf>
    <xf numFmtId="0" fontId="4" fillId="3" borderId="30" xfId="0" applyFont="1" applyFill="1" applyBorder="1">
      <alignment vertical="center"/>
    </xf>
    <xf numFmtId="0" fontId="4" fillId="3" borderId="30" xfId="0" applyFont="1" applyFill="1" applyBorder="1" applyAlignment="1">
      <alignment vertical="center" shrinkToFit="1"/>
    </xf>
    <xf numFmtId="38" fontId="4" fillId="3" borderId="40" xfId="1" applyFont="1" applyFill="1" applyBorder="1">
      <alignment vertical="center"/>
    </xf>
    <xf numFmtId="38" fontId="5" fillId="3" borderId="32" xfId="1" applyFont="1" applyFill="1" applyBorder="1">
      <alignment vertical="center"/>
    </xf>
    <xf numFmtId="38" fontId="4" fillId="3" borderId="31" xfId="1" applyFont="1" applyFill="1" applyBorder="1">
      <alignment vertical="center"/>
    </xf>
    <xf numFmtId="38" fontId="4" fillId="3" borderId="32" xfId="1" applyFont="1" applyFill="1" applyBorder="1">
      <alignment vertical="center"/>
    </xf>
    <xf numFmtId="0" fontId="5" fillId="3" borderId="5" xfId="0" applyFont="1" applyFill="1" applyBorder="1">
      <alignment vertical="center"/>
    </xf>
    <xf numFmtId="0" fontId="5" fillId="3" borderId="5" xfId="0" applyFont="1" applyFill="1" applyBorder="1" applyAlignment="1">
      <alignment vertical="center" shrinkToFit="1"/>
    </xf>
    <xf numFmtId="38" fontId="5" fillId="3" borderId="42" xfId="1" applyFont="1" applyFill="1" applyBorder="1">
      <alignment vertical="center"/>
    </xf>
    <xf numFmtId="38" fontId="5" fillId="3" borderId="24" xfId="1" applyFont="1" applyFill="1" applyBorder="1">
      <alignment vertical="center"/>
    </xf>
    <xf numFmtId="38" fontId="5" fillId="3" borderId="14" xfId="1" applyFont="1" applyFill="1" applyBorder="1">
      <alignment vertical="center"/>
    </xf>
    <xf numFmtId="38" fontId="5" fillId="3" borderId="15" xfId="1" applyFont="1" applyFill="1" applyBorder="1">
      <alignment vertical="center"/>
    </xf>
    <xf numFmtId="0" fontId="4" fillId="3" borderId="2" xfId="0" applyFont="1" applyFill="1" applyBorder="1">
      <alignment vertical="center"/>
    </xf>
    <xf numFmtId="0" fontId="4" fillId="3" borderId="2" xfId="0" applyFont="1" applyFill="1" applyBorder="1" applyAlignment="1">
      <alignment vertical="center" shrinkToFit="1"/>
    </xf>
    <xf numFmtId="38" fontId="4" fillId="3" borderId="41" xfId="1" applyFont="1" applyFill="1" applyBorder="1">
      <alignment vertical="center"/>
    </xf>
    <xf numFmtId="38" fontId="5" fillId="3" borderId="12" xfId="1" applyFont="1" applyFill="1" applyBorder="1">
      <alignment vertical="center"/>
    </xf>
    <xf numFmtId="38" fontId="4" fillId="3" borderId="11" xfId="1" applyFont="1" applyFill="1" applyBorder="1">
      <alignment vertical="center"/>
    </xf>
    <xf numFmtId="38" fontId="4" fillId="3" borderId="12" xfId="1" applyFont="1" applyFill="1" applyBorder="1">
      <alignment vertical="center"/>
    </xf>
    <xf numFmtId="0" fontId="5" fillId="3" borderId="23" xfId="0" applyFont="1" applyFill="1" applyBorder="1">
      <alignment vertical="center"/>
    </xf>
    <xf numFmtId="0" fontId="5" fillId="3" borderId="8" xfId="0" applyFont="1" applyFill="1" applyBorder="1">
      <alignment vertical="center"/>
    </xf>
    <xf numFmtId="0" fontId="4" fillId="3" borderId="20" xfId="0" applyFont="1" applyFill="1" applyBorder="1">
      <alignment vertical="center"/>
    </xf>
    <xf numFmtId="0" fontId="4" fillId="3" borderId="20" xfId="0" applyFont="1" applyFill="1" applyBorder="1" applyAlignment="1">
      <alignment vertical="center" shrinkToFit="1"/>
    </xf>
    <xf numFmtId="38" fontId="4" fillId="3" borderId="44" xfId="1" applyFont="1" applyFill="1" applyBorder="1">
      <alignment vertical="center"/>
    </xf>
    <xf numFmtId="38" fontId="5" fillId="3" borderId="22" xfId="1" applyFont="1" applyFill="1" applyBorder="1">
      <alignment vertical="center"/>
    </xf>
    <xf numFmtId="38" fontId="4" fillId="3" borderId="21" xfId="1" applyFont="1" applyFill="1" applyBorder="1">
      <alignment vertical="center"/>
    </xf>
    <xf numFmtId="38" fontId="4" fillId="3" borderId="22" xfId="1" applyFont="1" applyFill="1" applyBorder="1">
      <alignment vertical="center"/>
    </xf>
    <xf numFmtId="0" fontId="4" fillId="3" borderId="5" xfId="0" applyFont="1" applyFill="1" applyBorder="1">
      <alignment vertical="center"/>
    </xf>
    <xf numFmtId="0" fontId="4" fillId="3" borderId="5" xfId="0" applyFont="1" applyFill="1" applyBorder="1" applyAlignment="1">
      <alignment vertical="center" shrinkToFit="1"/>
    </xf>
    <xf numFmtId="38" fontId="4" fillId="3" borderId="42" xfId="1" applyFont="1" applyFill="1" applyBorder="1">
      <alignment vertical="center"/>
    </xf>
    <xf numFmtId="38" fontId="4" fillId="3" borderId="14" xfId="1" applyFont="1" applyFill="1" applyBorder="1">
      <alignment vertical="center"/>
    </xf>
    <xf numFmtId="38" fontId="4" fillId="3" borderId="15" xfId="1" applyFont="1" applyFill="1" applyBorder="1">
      <alignment vertical="center"/>
    </xf>
    <xf numFmtId="0" fontId="4" fillId="3" borderId="27" xfId="0" applyFont="1" applyFill="1" applyBorder="1">
      <alignment vertical="center"/>
    </xf>
    <xf numFmtId="0" fontId="4" fillId="3" borderId="27" xfId="0" applyFont="1" applyFill="1" applyBorder="1" applyAlignment="1">
      <alignment vertical="center" shrinkToFit="1"/>
    </xf>
    <xf numFmtId="38" fontId="4" fillId="3" borderId="45" xfId="1" applyFont="1" applyFill="1" applyBorder="1">
      <alignment vertical="center"/>
    </xf>
    <xf numFmtId="38" fontId="4" fillId="3" borderId="28" xfId="1" applyFont="1" applyFill="1" applyBorder="1">
      <alignment vertical="center"/>
    </xf>
    <xf numFmtId="38" fontId="4" fillId="3" borderId="24" xfId="1" applyFont="1" applyFill="1" applyBorder="1">
      <alignment vertical="center"/>
    </xf>
    <xf numFmtId="0" fontId="5" fillId="3" borderId="7" xfId="0" applyFont="1" applyFill="1" applyBorder="1">
      <alignment vertical="center"/>
    </xf>
    <xf numFmtId="0" fontId="5" fillId="3" borderId="9" xfId="0" applyFont="1" applyFill="1" applyBorder="1">
      <alignment vertical="center"/>
    </xf>
    <xf numFmtId="0" fontId="4" fillId="3" borderId="6" xfId="0" applyFont="1" applyFill="1" applyBorder="1">
      <alignment vertical="center"/>
    </xf>
    <xf numFmtId="0" fontId="4" fillId="3" borderId="6" xfId="0" applyFont="1" applyFill="1" applyBorder="1" applyAlignment="1">
      <alignment vertical="center" shrinkToFit="1"/>
    </xf>
    <xf numFmtId="38" fontId="4" fillId="3" borderId="46" xfId="1" applyFont="1" applyFill="1" applyBorder="1">
      <alignment vertical="center"/>
    </xf>
    <xf numFmtId="38" fontId="5" fillId="3" borderId="19" xfId="1" applyFont="1" applyFill="1" applyBorder="1">
      <alignment vertical="center"/>
    </xf>
    <xf numFmtId="38" fontId="4" fillId="3" borderId="16" xfId="1" applyFont="1" applyFill="1" applyBorder="1">
      <alignment vertical="center"/>
    </xf>
    <xf numFmtId="38" fontId="4" fillId="3" borderId="19" xfId="1" applyFont="1" applyFill="1" applyBorder="1">
      <alignment vertical="center"/>
    </xf>
    <xf numFmtId="0" fontId="4" fillId="3" borderId="8" xfId="0" applyFont="1" applyFill="1" applyBorder="1">
      <alignment vertical="center"/>
    </xf>
    <xf numFmtId="0" fontId="5" fillId="3" borderId="25" xfId="0" applyFont="1" applyFill="1" applyBorder="1">
      <alignment vertical="center"/>
    </xf>
    <xf numFmtId="0" fontId="5" fillId="4" borderId="1" xfId="0" applyFont="1" applyFill="1" applyBorder="1">
      <alignment vertical="center"/>
    </xf>
    <xf numFmtId="0" fontId="5" fillId="4" borderId="2" xfId="0" applyFont="1" applyFill="1" applyBorder="1">
      <alignment vertical="center"/>
    </xf>
    <xf numFmtId="0" fontId="4" fillId="4" borderId="2" xfId="0" applyFont="1" applyFill="1" applyBorder="1" applyAlignment="1">
      <alignment vertical="center" shrinkToFit="1"/>
    </xf>
    <xf numFmtId="38" fontId="4" fillId="4" borderId="41" xfId="1" applyFont="1" applyFill="1" applyBorder="1">
      <alignment vertical="center"/>
    </xf>
    <xf numFmtId="38" fontId="5" fillId="4" borderId="12" xfId="1" applyFont="1" applyFill="1" applyBorder="1">
      <alignment vertical="center"/>
    </xf>
    <xf numFmtId="38" fontId="4" fillId="4" borderId="11" xfId="1" applyFont="1" applyFill="1" applyBorder="1">
      <alignment vertical="center"/>
    </xf>
    <xf numFmtId="38" fontId="4" fillId="4" borderId="12" xfId="1" applyFont="1" applyFill="1" applyBorder="1">
      <alignment vertical="center"/>
    </xf>
    <xf numFmtId="0" fontId="4" fillId="4" borderId="3" xfId="0" applyFont="1" applyFill="1" applyBorder="1">
      <alignment vertical="center"/>
    </xf>
    <xf numFmtId="0" fontId="4" fillId="4" borderId="0" xfId="0" applyFont="1" applyFill="1">
      <alignment vertical="center"/>
    </xf>
    <xf numFmtId="0" fontId="4" fillId="4" borderId="4" xfId="0" applyFont="1" applyFill="1" applyBorder="1">
      <alignment vertical="center"/>
    </xf>
    <xf numFmtId="0" fontId="4" fillId="4" borderId="5" xfId="0" applyFont="1" applyFill="1" applyBorder="1">
      <alignment vertical="center"/>
    </xf>
    <xf numFmtId="0" fontId="6" fillId="4" borderId="1" xfId="0" applyFont="1" applyFill="1" applyBorder="1">
      <alignment vertical="center"/>
    </xf>
    <xf numFmtId="0" fontId="6" fillId="4" borderId="2" xfId="0" applyFont="1" applyFill="1" applyBorder="1">
      <alignment vertical="center"/>
    </xf>
    <xf numFmtId="0" fontId="6" fillId="4" borderId="2" xfId="0" applyFont="1" applyFill="1" applyBorder="1" applyAlignment="1">
      <alignment vertical="center" shrinkToFit="1"/>
    </xf>
    <xf numFmtId="38" fontId="6" fillId="4" borderId="41" xfId="1" applyFont="1" applyFill="1" applyBorder="1">
      <alignment vertical="center"/>
    </xf>
    <xf numFmtId="38" fontId="6" fillId="4" borderId="11" xfId="1" applyFont="1" applyFill="1" applyBorder="1">
      <alignment vertical="center"/>
    </xf>
    <xf numFmtId="38" fontId="6" fillId="4" borderId="12" xfId="1" applyFont="1" applyFill="1" applyBorder="1">
      <alignment vertical="center"/>
    </xf>
    <xf numFmtId="0" fontId="5" fillId="4" borderId="4" xfId="0" applyFont="1" applyFill="1" applyBorder="1">
      <alignment vertical="center"/>
    </xf>
    <xf numFmtId="0" fontId="4" fillId="4" borderId="5" xfId="0" applyFont="1" applyFill="1" applyBorder="1" applyAlignment="1">
      <alignment vertical="center" shrinkToFit="1"/>
    </xf>
    <xf numFmtId="38" fontId="4" fillId="4" borderId="42" xfId="1" applyFont="1" applyFill="1" applyBorder="1">
      <alignment vertical="center"/>
    </xf>
    <xf numFmtId="38" fontId="5" fillId="4" borderId="15" xfId="1" applyFont="1" applyFill="1" applyBorder="1">
      <alignment vertical="center"/>
    </xf>
    <xf numFmtId="38" fontId="4" fillId="4" borderId="14" xfId="1" applyFont="1" applyFill="1" applyBorder="1">
      <alignment vertical="center"/>
    </xf>
    <xf numFmtId="38" fontId="4" fillId="4" borderId="15" xfId="1" applyFont="1" applyFill="1" applyBorder="1">
      <alignment vertical="center"/>
    </xf>
    <xf numFmtId="0" fontId="4" fillId="4" borderId="2" xfId="0" applyFont="1" applyFill="1" applyBorder="1">
      <alignment vertical="center"/>
    </xf>
    <xf numFmtId="38" fontId="5" fillId="4" borderId="13" xfId="1" applyFont="1" applyFill="1" applyBorder="1">
      <alignment vertical="center"/>
    </xf>
    <xf numFmtId="0" fontId="4" fillId="4" borderId="1" xfId="0" applyFont="1" applyFill="1" applyBorder="1">
      <alignment vertical="center"/>
    </xf>
    <xf numFmtId="0" fontId="5" fillId="5" borderId="1" xfId="0" applyFont="1" applyFill="1" applyBorder="1">
      <alignment vertical="center"/>
    </xf>
    <xf numFmtId="0" fontId="4" fillId="5" borderId="2" xfId="0" applyFont="1" applyFill="1" applyBorder="1" applyAlignment="1">
      <alignment vertical="center" shrinkToFit="1"/>
    </xf>
    <xf numFmtId="38" fontId="4" fillId="5" borderId="41" xfId="1" applyFont="1" applyFill="1" applyBorder="1">
      <alignment vertical="center"/>
    </xf>
    <xf numFmtId="38" fontId="5" fillId="5" borderId="12" xfId="1" applyFont="1" applyFill="1" applyBorder="1">
      <alignment vertical="center"/>
    </xf>
    <xf numFmtId="38" fontId="4" fillId="5" borderId="11" xfId="1" applyFont="1" applyFill="1" applyBorder="1">
      <alignment vertical="center"/>
    </xf>
    <xf numFmtId="38" fontId="4" fillId="5" borderId="12" xfId="1" applyFont="1" applyFill="1" applyBorder="1">
      <alignment vertical="center"/>
    </xf>
    <xf numFmtId="0" fontId="4" fillId="5" borderId="3" xfId="0" applyFont="1" applyFill="1" applyBorder="1">
      <alignment vertical="center"/>
    </xf>
    <xf numFmtId="0" fontId="4" fillId="5" borderId="4" xfId="0" applyFont="1" applyFill="1" applyBorder="1">
      <alignment vertical="center"/>
    </xf>
    <xf numFmtId="0" fontId="5" fillId="5" borderId="3" xfId="0" applyFont="1" applyFill="1" applyBorder="1">
      <alignment vertical="center"/>
    </xf>
    <xf numFmtId="0" fontId="9" fillId="0" borderId="0" xfId="0" applyFont="1">
      <alignment vertical="center"/>
    </xf>
    <xf numFmtId="38" fontId="4" fillId="0" borderId="51" xfId="1" applyFont="1" applyFill="1" applyBorder="1">
      <alignment vertical="center"/>
    </xf>
    <xf numFmtId="38" fontId="4" fillId="5" borderId="53" xfId="1" applyFont="1" applyFill="1" applyBorder="1">
      <alignment vertical="center"/>
    </xf>
    <xf numFmtId="0" fontId="4" fillId="5" borderId="52" xfId="0" applyFont="1" applyFill="1" applyBorder="1" applyAlignment="1">
      <alignment vertical="center" shrinkToFit="1"/>
    </xf>
    <xf numFmtId="0" fontId="9" fillId="0" borderId="54" xfId="0" applyFont="1" applyBorder="1">
      <alignment vertical="center"/>
    </xf>
    <xf numFmtId="0" fontId="4" fillId="0" borderId="54" xfId="0" applyFont="1" applyBorder="1" applyAlignment="1">
      <alignment vertical="center" shrinkToFit="1"/>
    </xf>
    <xf numFmtId="38" fontId="4" fillId="0" borderId="55" xfId="1" applyFont="1" applyFill="1" applyBorder="1">
      <alignment vertical="center"/>
    </xf>
    <xf numFmtId="176" fontId="4" fillId="0" borderId="47" xfId="1" applyNumberFormat="1" applyFont="1" applyBorder="1">
      <alignment vertical="center"/>
    </xf>
    <xf numFmtId="176" fontId="4" fillId="0" borderId="14" xfId="1" applyNumberFormat="1" applyFont="1" applyBorder="1">
      <alignment vertical="center"/>
    </xf>
    <xf numFmtId="0" fontId="11" fillId="0" borderId="0" xfId="0" applyFont="1" applyAlignment="1">
      <alignment vertical="center" shrinkToFit="1"/>
    </xf>
    <xf numFmtId="0" fontId="11" fillId="0" borderId="0" xfId="0" applyFont="1" applyAlignment="1">
      <alignment vertical="center" wrapText="1" shrinkToFit="1"/>
    </xf>
    <xf numFmtId="38" fontId="3" fillId="0" borderId="0" xfId="1" applyFont="1" applyBorder="1">
      <alignment vertical="center"/>
    </xf>
    <xf numFmtId="38" fontId="4" fillId="0" borderId="0" xfId="1" applyFont="1" applyBorder="1" applyAlignment="1">
      <alignment vertical="center"/>
    </xf>
    <xf numFmtId="38" fontId="5" fillId="0" borderId="49" xfId="1" applyFont="1" applyBorder="1" applyAlignment="1">
      <alignment horizontal="center" vertical="center"/>
    </xf>
    <xf numFmtId="38" fontId="5" fillId="0" borderId="50" xfId="1" applyFont="1" applyBorder="1" applyAlignment="1">
      <alignment horizontal="center" vertical="center"/>
    </xf>
    <xf numFmtId="0" fontId="5" fillId="0" borderId="7"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3" xfId="0" applyFont="1" applyBorder="1" applyAlignment="1">
      <alignment horizontal="center" vertical="center" shrinkToFit="1"/>
    </xf>
    <xf numFmtId="0" fontId="5" fillId="0" borderId="35"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7</xdr:col>
      <xdr:colOff>211267</xdr:colOff>
      <xdr:row>0</xdr:row>
      <xdr:rowOff>145024</xdr:rowOff>
    </xdr:from>
    <xdr:to>
      <xdr:col>9</xdr:col>
      <xdr:colOff>363258</xdr:colOff>
      <xdr:row>2</xdr:row>
      <xdr:rowOff>103902</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6489301" y="145024"/>
          <a:ext cx="1752190" cy="301778"/>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dist">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事業報告用</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8"/>
  <sheetViews>
    <sheetView tabSelected="1" view="pageBreakPreview" zoomScale="90" zoomScaleNormal="130" zoomScaleSheetLayoutView="90" zoomScalePageLayoutView="130" workbookViewId="0">
      <selection activeCell="E88" sqref="E88"/>
    </sheetView>
  </sheetViews>
  <sheetFormatPr defaultColWidth="2.875" defaultRowHeight="13.5" x14ac:dyDescent="0.15"/>
  <cols>
    <col min="1" max="4" width="2.875" style="1"/>
    <col min="5" max="5" width="50.375" style="2" customWidth="1"/>
    <col min="6" max="6" width="10.5" style="3" customWidth="1"/>
    <col min="7" max="7" width="10.5" style="1" customWidth="1"/>
    <col min="8" max="8" width="10.5" style="3" customWidth="1"/>
    <col min="9" max="9" width="10.5" style="1" customWidth="1"/>
    <col min="10" max="10" width="10.5" style="3" customWidth="1"/>
    <col min="11" max="16384" width="2.875" style="1"/>
  </cols>
  <sheetData>
    <row r="1" spans="1:10" x14ac:dyDescent="0.15">
      <c r="A1" s="1" t="s">
        <v>32</v>
      </c>
    </row>
    <row r="3" spans="1:10" ht="18.75" x14ac:dyDescent="0.15">
      <c r="E3" s="46" t="s">
        <v>81</v>
      </c>
      <c r="F3" s="140"/>
    </row>
    <row r="4" spans="1:10" x14ac:dyDescent="0.15">
      <c r="F4" s="141"/>
      <c r="G4" s="44" t="s">
        <v>82</v>
      </c>
      <c r="H4" s="45"/>
      <c r="I4" s="43"/>
      <c r="J4" s="43"/>
    </row>
    <row r="5" spans="1:10" ht="14.25" thickBot="1" x14ac:dyDescent="0.2">
      <c r="I5" s="1" t="s">
        <v>31</v>
      </c>
    </row>
    <row r="6" spans="1:10" s="4" customFormat="1" ht="14.25" customHeight="1" x14ac:dyDescent="0.15">
      <c r="B6" s="144"/>
      <c r="C6" s="145"/>
      <c r="D6" s="145"/>
      <c r="E6" s="148" t="s">
        <v>27</v>
      </c>
      <c r="F6" s="15" t="s">
        <v>30</v>
      </c>
      <c r="G6" s="13"/>
      <c r="H6" s="15" t="s">
        <v>71</v>
      </c>
      <c r="I6" s="13"/>
      <c r="J6" s="142" t="s">
        <v>29</v>
      </c>
    </row>
    <row r="7" spans="1:10" s="4" customFormat="1" ht="14.25" customHeight="1" thickBot="1" x14ac:dyDescent="0.2">
      <c r="B7" s="146"/>
      <c r="C7" s="147"/>
      <c r="D7" s="147"/>
      <c r="E7" s="149"/>
      <c r="F7" s="16" t="s">
        <v>28</v>
      </c>
      <c r="G7" s="14" t="s">
        <v>26</v>
      </c>
      <c r="H7" s="16" t="s">
        <v>28</v>
      </c>
      <c r="I7" s="14" t="s">
        <v>26</v>
      </c>
      <c r="J7" s="143"/>
    </row>
    <row r="8" spans="1:10" s="4" customFormat="1" ht="12" thickTop="1" x14ac:dyDescent="0.15">
      <c r="B8" s="47" t="s">
        <v>22</v>
      </c>
      <c r="C8" s="48"/>
      <c r="D8" s="48"/>
      <c r="E8" s="49"/>
      <c r="F8" s="50"/>
      <c r="G8" s="51"/>
      <c r="H8" s="52"/>
      <c r="I8" s="51"/>
      <c r="J8" s="53"/>
    </row>
    <row r="9" spans="1:10" s="4" customFormat="1" ht="11.25" x14ac:dyDescent="0.15">
      <c r="B9" s="92"/>
      <c r="C9" s="94" t="s">
        <v>0</v>
      </c>
      <c r="D9" s="95"/>
      <c r="E9" s="96"/>
      <c r="F9" s="97"/>
      <c r="G9" s="98">
        <f>SUM(F10:F13)</f>
        <v>113000</v>
      </c>
      <c r="H9" s="99"/>
      <c r="I9" s="98">
        <f>SUM(H10:H13)</f>
        <v>0</v>
      </c>
      <c r="J9" s="100">
        <f>SUM(I9,G9)</f>
        <v>113000</v>
      </c>
    </row>
    <row r="10" spans="1:10" s="4" customFormat="1" ht="11.25" x14ac:dyDescent="0.15">
      <c r="B10" s="92"/>
      <c r="C10" s="101"/>
      <c r="D10" s="102"/>
      <c r="E10" s="5" t="s">
        <v>1</v>
      </c>
      <c r="F10" s="25">
        <v>113000</v>
      </c>
      <c r="G10" s="27"/>
      <c r="H10" s="21"/>
      <c r="I10" s="27"/>
      <c r="J10" s="38"/>
    </row>
    <row r="11" spans="1:10" s="4" customFormat="1" ht="11.25" x14ac:dyDescent="0.15">
      <c r="B11" s="92"/>
      <c r="C11" s="101"/>
      <c r="D11" s="102"/>
      <c r="E11" s="5"/>
      <c r="F11" s="25"/>
      <c r="G11" s="27"/>
      <c r="H11" s="21"/>
      <c r="I11" s="27"/>
      <c r="J11" s="38"/>
    </row>
    <row r="12" spans="1:10" s="4" customFormat="1" ht="11.25" x14ac:dyDescent="0.15">
      <c r="B12" s="92"/>
      <c r="C12" s="101"/>
      <c r="D12" s="102"/>
      <c r="E12" s="5"/>
      <c r="F12" s="25"/>
      <c r="G12" s="27"/>
      <c r="H12" s="21"/>
      <c r="I12" s="27"/>
      <c r="J12" s="38"/>
    </row>
    <row r="13" spans="1:10" s="4" customFormat="1" ht="11.25" x14ac:dyDescent="0.15">
      <c r="B13" s="92"/>
      <c r="C13" s="101"/>
      <c r="D13" s="102"/>
      <c r="E13" s="5"/>
      <c r="F13" s="25"/>
      <c r="G13" s="27"/>
      <c r="H13" s="21"/>
      <c r="I13" s="27"/>
      <c r="J13" s="38"/>
    </row>
    <row r="14" spans="1:10" s="4" customFormat="1" ht="11.25" x14ac:dyDescent="0.15">
      <c r="B14" s="92"/>
      <c r="C14" s="94" t="s">
        <v>33</v>
      </c>
      <c r="D14" s="95"/>
      <c r="E14" s="96"/>
      <c r="F14" s="97"/>
      <c r="G14" s="98">
        <f>SUM(F15:F18)</f>
        <v>1663048</v>
      </c>
      <c r="H14" s="99"/>
      <c r="I14" s="98">
        <f>SUM(H15:H18)</f>
        <v>1240000</v>
      </c>
      <c r="J14" s="100">
        <f>SUM(I14,G14)</f>
        <v>2903048</v>
      </c>
    </row>
    <row r="15" spans="1:10" s="4" customFormat="1" ht="11.25" x14ac:dyDescent="0.15">
      <c r="B15" s="92"/>
      <c r="C15" s="101"/>
      <c r="D15" s="102"/>
      <c r="E15" s="5" t="s">
        <v>34</v>
      </c>
      <c r="F15" s="25">
        <v>1663048</v>
      </c>
      <c r="G15" s="27"/>
      <c r="H15" s="21">
        <v>1240000</v>
      </c>
      <c r="I15" s="27"/>
      <c r="J15" s="38"/>
    </row>
    <row r="16" spans="1:10" s="4" customFormat="1" ht="11.25" x14ac:dyDescent="0.15">
      <c r="B16" s="92"/>
      <c r="C16" s="101"/>
      <c r="D16" s="102"/>
      <c r="E16" s="5"/>
      <c r="F16" s="25"/>
      <c r="G16" s="27"/>
      <c r="H16" s="21"/>
      <c r="I16" s="27"/>
      <c r="J16" s="38"/>
    </row>
    <row r="17" spans="2:10" s="4" customFormat="1" ht="11.25" x14ac:dyDescent="0.15">
      <c r="B17" s="92"/>
      <c r="C17" s="101"/>
      <c r="D17" s="102"/>
      <c r="E17" s="5"/>
      <c r="F17" s="25"/>
      <c r="G17" s="27"/>
      <c r="H17" s="21"/>
      <c r="I17" s="27"/>
      <c r="J17" s="38"/>
    </row>
    <row r="18" spans="2:10" s="4" customFormat="1" ht="11.25" x14ac:dyDescent="0.15">
      <c r="B18" s="92"/>
      <c r="C18" s="103"/>
      <c r="D18" s="104"/>
      <c r="E18" s="7"/>
      <c r="F18" s="17"/>
      <c r="G18" s="20"/>
      <c r="H18" s="8"/>
      <c r="I18" s="20"/>
      <c r="J18" s="39"/>
    </row>
    <row r="19" spans="2:10" s="4" customFormat="1" ht="11.25" x14ac:dyDescent="0.15">
      <c r="B19" s="92"/>
      <c r="C19" s="94" t="s">
        <v>2</v>
      </c>
      <c r="D19" s="95"/>
      <c r="E19" s="96"/>
      <c r="F19" s="97"/>
      <c r="G19" s="98">
        <f>SUM(F20:F27)</f>
        <v>2070850</v>
      </c>
      <c r="H19" s="99"/>
      <c r="I19" s="98">
        <f>SUM(H20:H27)</f>
        <v>7605122</v>
      </c>
      <c r="J19" s="100">
        <f>SUM(I19,G19)</f>
        <v>9675972</v>
      </c>
    </row>
    <row r="20" spans="2:10" s="4" customFormat="1" ht="11.25" x14ac:dyDescent="0.15">
      <c r="B20" s="92"/>
      <c r="C20" s="101"/>
      <c r="D20" s="102"/>
      <c r="E20" s="5" t="s">
        <v>67</v>
      </c>
      <c r="F20" s="25">
        <v>1652000</v>
      </c>
      <c r="G20" s="27"/>
      <c r="H20" s="21"/>
      <c r="I20" s="27"/>
      <c r="J20" s="38"/>
    </row>
    <row r="21" spans="2:10" s="4" customFormat="1" ht="11.25" x14ac:dyDescent="0.15">
      <c r="B21" s="92"/>
      <c r="C21" s="101"/>
      <c r="D21" s="102"/>
      <c r="E21" s="5" t="s">
        <v>68</v>
      </c>
      <c r="F21" s="25">
        <v>338850</v>
      </c>
      <c r="G21" s="27"/>
      <c r="H21" s="21"/>
      <c r="I21" s="27"/>
      <c r="J21" s="38"/>
    </row>
    <row r="22" spans="2:10" s="4" customFormat="1" ht="11.25" x14ac:dyDescent="0.15">
      <c r="B22" s="92"/>
      <c r="C22" s="101"/>
      <c r="D22" s="102"/>
      <c r="E22" s="5" t="s">
        <v>74</v>
      </c>
      <c r="F22" s="25">
        <v>80000</v>
      </c>
      <c r="G22" s="27"/>
      <c r="H22" s="21"/>
      <c r="I22" s="27"/>
      <c r="J22" s="38"/>
    </row>
    <row r="23" spans="2:10" s="4" customFormat="1" ht="11.25" x14ac:dyDescent="0.15">
      <c r="B23" s="92"/>
      <c r="C23" s="101"/>
      <c r="D23" s="102"/>
      <c r="E23" s="5" t="s">
        <v>84</v>
      </c>
      <c r="F23" s="25"/>
      <c r="G23" s="27"/>
      <c r="H23" s="21">
        <v>2896682</v>
      </c>
      <c r="I23" s="27"/>
      <c r="J23" s="38"/>
    </row>
    <row r="24" spans="2:10" s="4" customFormat="1" ht="11.25" x14ac:dyDescent="0.15">
      <c r="B24" s="92"/>
      <c r="C24" s="101"/>
      <c r="D24" s="102"/>
      <c r="E24" s="5" t="s">
        <v>69</v>
      </c>
      <c r="F24" s="25"/>
      <c r="G24" s="27"/>
      <c r="H24" s="21">
        <v>561000</v>
      </c>
      <c r="I24" s="27"/>
      <c r="J24" s="38"/>
    </row>
    <row r="25" spans="2:10" s="4" customFormat="1" ht="11.25" x14ac:dyDescent="0.15">
      <c r="B25" s="92"/>
      <c r="C25" s="101"/>
      <c r="D25" s="102"/>
      <c r="E25" s="5" t="s">
        <v>75</v>
      </c>
      <c r="F25" s="25"/>
      <c r="G25" s="27"/>
      <c r="H25" s="21">
        <v>3047000</v>
      </c>
      <c r="I25" s="27"/>
      <c r="J25" s="38"/>
    </row>
    <row r="26" spans="2:10" s="4" customFormat="1" ht="11.25" x14ac:dyDescent="0.15">
      <c r="B26" s="92"/>
      <c r="C26" s="101"/>
      <c r="D26" s="102"/>
      <c r="E26" s="5" t="s">
        <v>70</v>
      </c>
      <c r="F26" s="25"/>
      <c r="G26" s="27"/>
      <c r="H26" s="21">
        <v>943000</v>
      </c>
      <c r="I26" s="27"/>
      <c r="J26" s="38"/>
    </row>
    <row r="27" spans="2:10" s="4" customFormat="1" ht="11.25" x14ac:dyDescent="0.15">
      <c r="B27" s="92"/>
      <c r="C27" s="103"/>
      <c r="D27" s="104"/>
      <c r="E27" s="7" t="s">
        <v>83</v>
      </c>
      <c r="F27" s="17"/>
      <c r="G27" s="20"/>
      <c r="H27" s="8">
        <v>157440</v>
      </c>
      <c r="I27" s="20"/>
      <c r="J27" s="39"/>
    </row>
    <row r="28" spans="2:10" s="4" customFormat="1" ht="11.25" x14ac:dyDescent="0.15">
      <c r="B28" s="92"/>
      <c r="C28" s="94" t="s">
        <v>3</v>
      </c>
      <c r="D28" s="95"/>
      <c r="E28" s="96"/>
      <c r="F28" s="97"/>
      <c r="G28" s="98">
        <f>SUM(F29:F32)</f>
        <v>930798</v>
      </c>
      <c r="H28" s="99"/>
      <c r="I28" s="98">
        <f>SUM(H29:H32)</f>
        <v>1502450</v>
      </c>
      <c r="J28" s="100">
        <f>SUM(I28,G28)</f>
        <v>2433248</v>
      </c>
    </row>
    <row r="29" spans="2:10" s="4" customFormat="1" ht="11.25" x14ac:dyDescent="0.15">
      <c r="B29" s="92"/>
      <c r="C29" s="101"/>
      <c r="D29" s="102"/>
      <c r="E29" s="138" t="s">
        <v>77</v>
      </c>
      <c r="F29" s="25">
        <v>397843</v>
      </c>
      <c r="G29" s="27"/>
      <c r="H29" s="21"/>
      <c r="I29" s="27"/>
      <c r="J29" s="38"/>
    </row>
    <row r="30" spans="2:10" s="4" customFormat="1" ht="11.25" x14ac:dyDescent="0.15">
      <c r="B30" s="92"/>
      <c r="C30" s="101"/>
      <c r="D30" s="102"/>
      <c r="E30" s="138" t="s">
        <v>78</v>
      </c>
      <c r="F30" s="25">
        <v>206600</v>
      </c>
      <c r="G30" s="27"/>
      <c r="H30" s="21"/>
      <c r="I30" s="27"/>
      <c r="J30" s="38"/>
    </row>
    <row r="31" spans="2:10" s="4" customFormat="1" ht="12.75" customHeight="1" x14ac:dyDescent="0.15">
      <c r="B31" s="92"/>
      <c r="C31" s="101"/>
      <c r="D31" s="102"/>
      <c r="E31" s="139" t="s">
        <v>79</v>
      </c>
      <c r="F31" s="25">
        <v>326355</v>
      </c>
      <c r="G31" s="27"/>
      <c r="H31" s="21"/>
      <c r="I31" s="27"/>
      <c r="J31" s="38"/>
    </row>
    <row r="32" spans="2:10" s="4" customFormat="1" ht="11.25" x14ac:dyDescent="0.15">
      <c r="B32" s="92"/>
      <c r="C32" s="103"/>
      <c r="D32" s="104"/>
      <c r="E32" s="138" t="s">
        <v>80</v>
      </c>
      <c r="F32" s="17"/>
      <c r="G32" s="20"/>
      <c r="H32" s="8">
        <v>1502450</v>
      </c>
      <c r="I32" s="20"/>
      <c r="J32" s="39"/>
    </row>
    <row r="33" spans="2:10" s="4" customFormat="1" ht="11.25" x14ac:dyDescent="0.15">
      <c r="B33" s="92"/>
      <c r="C33" s="94" t="s">
        <v>4</v>
      </c>
      <c r="D33" s="95"/>
      <c r="E33" s="96"/>
      <c r="F33" s="97"/>
      <c r="G33" s="98">
        <f>SUM(F34:F35)</f>
        <v>38483</v>
      </c>
      <c r="H33" s="99"/>
      <c r="I33" s="98">
        <f>SUM(H34:H35)</f>
        <v>36484</v>
      </c>
      <c r="J33" s="100">
        <f>SUM(I33,G33)</f>
        <v>74967</v>
      </c>
    </row>
    <row r="34" spans="2:10" s="4" customFormat="1" ht="11.25" x14ac:dyDescent="0.15">
      <c r="B34" s="92"/>
      <c r="C34" s="101"/>
      <c r="D34" s="102"/>
      <c r="E34" s="5" t="s">
        <v>5</v>
      </c>
      <c r="F34" s="25">
        <v>213</v>
      </c>
      <c r="G34" s="27"/>
      <c r="H34" s="21">
        <v>3872</v>
      </c>
      <c r="I34" s="27"/>
      <c r="J34" s="38"/>
    </row>
    <row r="35" spans="2:10" s="4" customFormat="1" ht="11.25" x14ac:dyDescent="0.15">
      <c r="B35" s="92"/>
      <c r="C35" s="103"/>
      <c r="D35" s="104"/>
      <c r="E35" s="7" t="s">
        <v>42</v>
      </c>
      <c r="F35" s="17">
        <v>38270</v>
      </c>
      <c r="G35" s="20"/>
      <c r="H35" s="8">
        <v>32612</v>
      </c>
      <c r="I35" s="20"/>
      <c r="J35" s="39"/>
    </row>
    <row r="36" spans="2:10" s="4" customFormat="1" ht="11.25" x14ac:dyDescent="0.15">
      <c r="B36" s="66" t="s">
        <v>6</v>
      </c>
      <c r="C36" s="54"/>
      <c r="D36" s="54"/>
      <c r="E36" s="55"/>
      <c r="F36" s="56"/>
      <c r="G36" s="57">
        <f>G9+G14+G19+G28+G33</f>
        <v>4816179</v>
      </c>
      <c r="H36" s="58"/>
      <c r="I36" s="57">
        <f>I9+I14+I19+I28+I33</f>
        <v>10384056</v>
      </c>
      <c r="J36" s="59">
        <f>SUM(G36,I36)</f>
        <v>15200235</v>
      </c>
    </row>
    <row r="37" spans="2:10" s="4" customFormat="1" ht="11.25" x14ac:dyDescent="0.15">
      <c r="B37" s="93" t="s">
        <v>23</v>
      </c>
      <c r="C37" s="60"/>
      <c r="D37" s="60"/>
      <c r="E37" s="61"/>
      <c r="F37" s="62"/>
      <c r="G37" s="63"/>
      <c r="H37" s="64"/>
      <c r="I37" s="63"/>
      <c r="J37" s="65"/>
    </row>
    <row r="38" spans="2:10" s="4" customFormat="1" ht="11.25" x14ac:dyDescent="0.15">
      <c r="B38" s="92"/>
      <c r="C38" s="105" t="s">
        <v>7</v>
      </c>
      <c r="D38" s="106"/>
      <c r="E38" s="107"/>
      <c r="F38" s="108"/>
      <c r="G38" s="98"/>
      <c r="H38" s="109"/>
      <c r="I38" s="98"/>
      <c r="J38" s="110"/>
    </row>
    <row r="39" spans="2:10" s="4" customFormat="1" ht="11.25" x14ac:dyDescent="0.15">
      <c r="B39" s="92"/>
      <c r="C39" s="101"/>
      <c r="D39" s="120" t="s">
        <v>8</v>
      </c>
      <c r="E39" s="121"/>
      <c r="F39" s="122"/>
      <c r="G39" s="123">
        <f>SUM(F40:F44)</f>
        <v>910000</v>
      </c>
      <c r="H39" s="124"/>
      <c r="I39" s="123">
        <f>SUM(H40:H44)</f>
        <v>19049616</v>
      </c>
      <c r="J39" s="125">
        <f>SUM(I39,G39)</f>
        <v>19959616</v>
      </c>
    </row>
    <row r="40" spans="2:10" s="4" customFormat="1" ht="11.25" x14ac:dyDescent="0.15">
      <c r="B40" s="92"/>
      <c r="C40" s="101"/>
      <c r="D40" s="126"/>
      <c r="E40" s="5" t="s">
        <v>9</v>
      </c>
      <c r="F40" s="25"/>
      <c r="G40" s="27"/>
      <c r="H40" s="21">
        <v>17904740</v>
      </c>
      <c r="I40" s="27"/>
      <c r="J40" s="38"/>
    </row>
    <row r="41" spans="2:10" s="4" customFormat="1" ht="11.25" x14ac:dyDescent="0.15">
      <c r="B41" s="92"/>
      <c r="C41" s="101"/>
      <c r="D41" s="126"/>
      <c r="E41" s="5" t="s">
        <v>73</v>
      </c>
      <c r="F41" s="25"/>
      <c r="G41" s="27"/>
      <c r="H41" s="21">
        <v>1144876</v>
      </c>
      <c r="I41" s="27"/>
      <c r="J41" s="38"/>
    </row>
    <row r="42" spans="2:10" s="4" customFormat="1" ht="11.25" x14ac:dyDescent="0.15">
      <c r="B42" s="92"/>
      <c r="C42" s="101"/>
      <c r="D42" s="126"/>
      <c r="E42" s="5" t="s">
        <v>43</v>
      </c>
      <c r="F42" s="25">
        <v>910000</v>
      </c>
      <c r="G42" s="27"/>
      <c r="H42" s="21"/>
      <c r="I42" s="27"/>
      <c r="J42" s="38"/>
    </row>
    <row r="43" spans="2:10" s="4" customFormat="1" ht="11.45" customHeight="1" x14ac:dyDescent="0.15">
      <c r="B43" s="92"/>
      <c r="C43" s="101"/>
      <c r="D43" s="126"/>
      <c r="E43" s="5"/>
      <c r="F43" s="25"/>
      <c r="G43" s="27"/>
      <c r="H43" s="21"/>
      <c r="I43" s="27"/>
      <c r="J43" s="38"/>
    </row>
    <row r="44" spans="2:10" s="4" customFormat="1" ht="11.25" x14ac:dyDescent="0.15">
      <c r="B44" s="92"/>
      <c r="C44" s="101"/>
      <c r="D44" s="127"/>
      <c r="E44" s="7"/>
      <c r="F44" s="17"/>
      <c r="G44" s="20"/>
      <c r="H44" s="8"/>
      <c r="I44" s="20"/>
      <c r="J44" s="39"/>
    </row>
    <row r="45" spans="2:10" s="4" customFormat="1" ht="11.25" x14ac:dyDescent="0.15">
      <c r="B45" s="92"/>
      <c r="C45" s="101"/>
      <c r="D45" s="120" t="s">
        <v>10</v>
      </c>
      <c r="E45" s="132"/>
      <c r="F45" s="131"/>
      <c r="G45" s="123">
        <f>SUM(F46:F74)</f>
        <v>2032339</v>
      </c>
      <c r="H45" s="124"/>
      <c r="I45" s="123">
        <f>SUM(H46:H74)</f>
        <v>13943487.9</v>
      </c>
      <c r="J45" s="125">
        <f>SUM(I45,G45)</f>
        <v>15975826.9</v>
      </c>
    </row>
    <row r="46" spans="2:10" s="4" customFormat="1" ht="12" x14ac:dyDescent="0.15">
      <c r="B46" s="92"/>
      <c r="C46" s="101"/>
      <c r="D46" s="128"/>
      <c r="E46" s="133" t="s">
        <v>44</v>
      </c>
      <c r="F46" s="130">
        <v>81918</v>
      </c>
      <c r="G46" s="34"/>
      <c r="H46" s="35">
        <f>2133447+394130</f>
        <v>2527577</v>
      </c>
      <c r="I46" s="34"/>
      <c r="J46" s="42"/>
    </row>
    <row r="47" spans="2:10" s="4" customFormat="1" ht="12" x14ac:dyDescent="0.15">
      <c r="B47" s="92"/>
      <c r="C47" s="101"/>
      <c r="D47" s="128"/>
      <c r="E47" s="133" t="s">
        <v>45</v>
      </c>
      <c r="F47" s="130">
        <v>228269</v>
      </c>
      <c r="G47" s="34"/>
      <c r="H47" s="35">
        <v>589982</v>
      </c>
      <c r="I47" s="34"/>
      <c r="J47" s="42"/>
    </row>
    <row r="48" spans="2:10" s="4" customFormat="1" ht="12" x14ac:dyDescent="0.15">
      <c r="B48" s="92"/>
      <c r="C48" s="101"/>
      <c r="D48" s="128"/>
      <c r="E48" s="133" t="s">
        <v>46</v>
      </c>
      <c r="F48" s="135">
        <v>205916</v>
      </c>
      <c r="G48" s="34"/>
      <c r="H48" s="35">
        <f>1084046+114900</f>
        <v>1198946</v>
      </c>
      <c r="I48" s="34"/>
      <c r="J48" s="42"/>
    </row>
    <row r="49" spans="2:10" s="4" customFormat="1" ht="12" x14ac:dyDescent="0.15">
      <c r="B49" s="92"/>
      <c r="C49" s="101"/>
      <c r="D49" s="128"/>
      <c r="E49" s="133" t="s">
        <v>47</v>
      </c>
      <c r="F49" s="130">
        <v>23625</v>
      </c>
      <c r="G49" s="34"/>
      <c r="H49" s="35">
        <v>9310</v>
      </c>
      <c r="I49" s="34"/>
      <c r="J49" s="42"/>
    </row>
    <row r="50" spans="2:10" s="4" customFormat="1" ht="11.25" x14ac:dyDescent="0.15">
      <c r="B50" s="92"/>
      <c r="C50" s="101"/>
      <c r="D50" s="128"/>
      <c r="E50" s="134" t="s">
        <v>48</v>
      </c>
      <c r="F50" s="130">
        <v>61984</v>
      </c>
      <c r="G50" s="34"/>
      <c r="H50" s="35">
        <v>25444</v>
      </c>
      <c r="I50" s="34"/>
      <c r="J50" s="42"/>
    </row>
    <row r="51" spans="2:10" s="4" customFormat="1" ht="12" x14ac:dyDescent="0.15">
      <c r="B51" s="92"/>
      <c r="C51" s="101"/>
      <c r="D51" s="128"/>
      <c r="E51" s="129" t="s">
        <v>51</v>
      </c>
      <c r="F51" s="33">
        <v>185650</v>
      </c>
      <c r="G51" s="34"/>
      <c r="H51" s="35"/>
      <c r="I51" s="34"/>
      <c r="J51" s="42"/>
    </row>
    <row r="52" spans="2:10" s="4" customFormat="1" ht="12" x14ac:dyDescent="0.15">
      <c r="B52" s="92"/>
      <c r="C52" s="101"/>
      <c r="D52" s="128"/>
      <c r="E52" s="129" t="s">
        <v>52</v>
      </c>
      <c r="F52" s="33">
        <v>410000</v>
      </c>
      <c r="G52" s="34"/>
      <c r="H52" s="35">
        <f>275000+275000+3685000-310000</f>
        <v>3925000</v>
      </c>
      <c r="I52" s="34"/>
      <c r="J52" s="42"/>
    </row>
    <row r="53" spans="2:10" s="4" customFormat="1" ht="12" x14ac:dyDescent="0.15">
      <c r="B53" s="92"/>
      <c r="C53" s="101"/>
      <c r="D53" s="128"/>
      <c r="E53" s="129" t="s">
        <v>53</v>
      </c>
      <c r="F53" s="33">
        <v>158006</v>
      </c>
      <c r="G53" s="34"/>
      <c r="H53" s="35">
        <v>322051</v>
      </c>
      <c r="I53" s="34"/>
      <c r="J53" s="42"/>
    </row>
    <row r="54" spans="2:10" s="4" customFormat="1" ht="12" x14ac:dyDescent="0.15">
      <c r="B54" s="92"/>
      <c r="C54" s="101"/>
      <c r="D54" s="128"/>
      <c r="E54" s="129" t="s">
        <v>54</v>
      </c>
      <c r="F54" s="33">
        <v>147241</v>
      </c>
      <c r="G54" s="34"/>
      <c r="H54" s="35">
        <f>(127432+(257635-59056))*0.9+2190</f>
        <v>295599.90000000002</v>
      </c>
      <c r="I54" s="34"/>
      <c r="J54" s="42"/>
    </row>
    <row r="55" spans="2:10" s="4" customFormat="1" ht="11.25" x14ac:dyDescent="0.15">
      <c r="B55" s="92"/>
      <c r="C55" s="101"/>
      <c r="D55" s="128"/>
      <c r="E55" s="129" t="s">
        <v>76</v>
      </c>
      <c r="F55" s="33"/>
      <c r="G55" s="34"/>
      <c r="H55" s="35">
        <f>59056+1980</f>
        <v>61036</v>
      </c>
      <c r="I55" s="34"/>
      <c r="J55" s="42"/>
    </row>
    <row r="56" spans="2:10" s="4" customFormat="1" ht="12" x14ac:dyDescent="0.15">
      <c r="B56" s="92"/>
      <c r="C56" s="101"/>
      <c r="D56" s="128"/>
      <c r="E56" s="129" t="s">
        <v>55</v>
      </c>
      <c r="F56" s="33">
        <v>2960</v>
      </c>
      <c r="G56" s="34"/>
      <c r="H56" s="35">
        <v>51241</v>
      </c>
      <c r="I56" s="34"/>
      <c r="J56" s="42"/>
    </row>
    <row r="57" spans="2:10" s="4" customFormat="1" ht="12" x14ac:dyDescent="0.15">
      <c r="B57" s="92"/>
      <c r="C57" s="101"/>
      <c r="D57" s="128"/>
      <c r="E57" s="129" t="s">
        <v>56</v>
      </c>
      <c r="F57" s="33">
        <v>180400</v>
      </c>
      <c r="G57" s="34"/>
      <c r="H57" s="35"/>
      <c r="I57" s="34"/>
      <c r="J57" s="42"/>
    </row>
    <row r="58" spans="2:10" s="4" customFormat="1" ht="12" x14ac:dyDescent="0.15">
      <c r="B58" s="92"/>
      <c r="C58" s="101"/>
      <c r="D58" s="128"/>
      <c r="E58" s="129" t="s">
        <v>57</v>
      </c>
      <c r="F58" s="33">
        <v>18872</v>
      </c>
      <c r="G58" s="34"/>
      <c r="H58" s="35"/>
      <c r="I58" s="34"/>
      <c r="J58" s="42"/>
    </row>
    <row r="59" spans="2:10" s="4" customFormat="1" ht="11.25" x14ac:dyDescent="0.15">
      <c r="B59" s="92"/>
      <c r="C59" s="101"/>
      <c r="D59" s="128"/>
      <c r="E59" s="129" t="s">
        <v>49</v>
      </c>
      <c r="F59" s="33">
        <v>2888</v>
      </c>
      <c r="G59" s="34"/>
      <c r="H59" s="35"/>
      <c r="I59" s="34"/>
      <c r="J59" s="42"/>
    </row>
    <row r="60" spans="2:10" s="4" customFormat="1" ht="11.25" x14ac:dyDescent="0.15">
      <c r="B60" s="92"/>
      <c r="C60" s="101"/>
      <c r="D60" s="128"/>
      <c r="E60" s="129" t="s">
        <v>50</v>
      </c>
      <c r="F60" s="33">
        <v>19000</v>
      </c>
      <c r="G60" s="34"/>
      <c r="H60" s="35">
        <v>20020</v>
      </c>
      <c r="I60" s="34"/>
      <c r="J60" s="42"/>
    </row>
    <row r="61" spans="2:10" s="4" customFormat="1" ht="12" x14ac:dyDescent="0.15">
      <c r="B61" s="92"/>
      <c r="C61" s="101"/>
      <c r="D61" s="126"/>
      <c r="E61" s="129" t="s">
        <v>58</v>
      </c>
      <c r="F61" s="25">
        <v>86000</v>
      </c>
      <c r="G61" s="27"/>
      <c r="H61" s="21">
        <f>3083857+28612</f>
        <v>3112469</v>
      </c>
      <c r="I61" s="27"/>
      <c r="J61" s="38"/>
    </row>
    <row r="62" spans="2:10" s="4" customFormat="1" ht="12" x14ac:dyDescent="0.15">
      <c r="B62" s="92"/>
      <c r="C62" s="101"/>
      <c r="D62" s="126"/>
      <c r="E62" s="129" t="s">
        <v>59</v>
      </c>
      <c r="F62" s="25">
        <v>30000</v>
      </c>
      <c r="G62" s="27"/>
      <c r="H62" s="21"/>
      <c r="I62" s="27"/>
      <c r="J62" s="38"/>
    </row>
    <row r="63" spans="2:10" s="4" customFormat="1" ht="12" x14ac:dyDescent="0.15">
      <c r="B63" s="92"/>
      <c r="C63" s="101"/>
      <c r="D63" s="126"/>
      <c r="E63" s="129" t="s">
        <v>60</v>
      </c>
      <c r="F63" s="25">
        <v>126170</v>
      </c>
      <c r="G63" s="27"/>
      <c r="H63" s="21">
        <v>187530</v>
      </c>
      <c r="I63" s="27"/>
      <c r="J63" s="38"/>
    </row>
    <row r="64" spans="2:10" s="4" customFormat="1" ht="11.25" x14ac:dyDescent="0.15">
      <c r="B64" s="92"/>
      <c r="C64" s="101"/>
      <c r="D64" s="126"/>
      <c r="E64" s="129" t="s">
        <v>72</v>
      </c>
      <c r="F64" s="25"/>
      <c r="G64" s="27"/>
      <c r="H64" s="21">
        <v>26070</v>
      </c>
      <c r="I64" s="27"/>
      <c r="J64" s="38"/>
    </row>
    <row r="65" spans="2:10" s="4" customFormat="1" ht="11.25" x14ac:dyDescent="0.15">
      <c r="B65" s="92"/>
      <c r="C65" s="101"/>
      <c r="D65" s="126"/>
      <c r="E65" s="5" t="s">
        <v>62</v>
      </c>
      <c r="F65" s="25"/>
      <c r="G65" s="27"/>
      <c r="H65" s="21">
        <v>543118</v>
      </c>
      <c r="I65" s="27"/>
      <c r="J65" s="38"/>
    </row>
    <row r="66" spans="2:10" s="4" customFormat="1" ht="11.25" x14ac:dyDescent="0.15">
      <c r="B66" s="92"/>
      <c r="C66" s="101"/>
      <c r="D66" s="126"/>
      <c r="E66" s="5" t="s">
        <v>63</v>
      </c>
      <c r="F66" s="25"/>
      <c r="G66" s="27"/>
      <c r="H66" s="21">
        <v>86520</v>
      </c>
      <c r="I66" s="27"/>
      <c r="J66" s="38"/>
    </row>
    <row r="67" spans="2:10" s="4" customFormat="1" ht="11.25" x14ac:dyDescent="0.15">
      <c r="B67" s="92"/>
      <c r="C67" s="101"/>
      <c r="D67" s="126"/>
      <c r="E67" s="5" t="s">
        <v>64</v>
      </c>
      <c r="F67" s="25"/>
      <c r="G67" s="27"/>
      <c r="H67" s="21">
        <v>598629</v>
      </c>
      <c r="I67" s="27"/>
      <c r="J67" s="38"/>
    </row>
    <row r="68" spans="2:10" s="4" customFormat="1" ht="11.25" x14ac:dyDescent="0.15">
      <c r="B68" s="92"/>
      <c r="C68" s="101"/>
      <c r="D68" s="126"/>
      <c r="E68" s="5" t="s">
        <v>65</v>
      </c>
      <c r="F68" s="25"/>
      <c r="G68" s="27"/>
      <c r="H68" s="21">
        <v>148188</v>
      </c>
      <c r="I68" s="27"/>
      <c r="J68" s="38"/>
    </row>
    <row r="69" spans="2:10" s="4" customFormat="1" ht="11.25" x14ac:dyDescent="0.15">
      <c r="B69" s="92"/>
      <c r="C69" s="101"/>
      <c r="D69" s="126"/>
      <c r="E69" s="5" t="s">
        <v>66</v>
      </c>
      <c r="F69" s="25">
        <v>63440</v>
      </c>
      <c r="G69" s="27"/>
      <c r="H69" s="21">
        <v>214757</v>
      </c>
      <c r="I69" s="27"/>
      <c r="J69" s="38"/>
    </row>
    <row r="70" spans="2:10" s="4" customFormat="1" ht="11.25" x14ac:dyDescent="0.15">
      <c r="B70" s="92"/>
      <c r="C70" s="101"/>
      <c r="D70" s="126"/>
      <c r="E70" s="5"/>
      <c r="F70" s="25"/>
      <c r="G70" s="27"/>
      <c r="H70" s="21"/>
      <c r="I70" s="27"/>
      <c r="J70" s="38"/>
    </row>
    <row r="71" spans="2:10" s="4" customFormat="1" ht="11.25" x14ac:dyDescent="0.15">
      <c r="B71" s="92"/>
      <c r="C71" s="101"/>
      <c r="D71" s="126"/>
      <c r="E71" s="5"/>
      <c r="F71" s="25"/>
      <c r="G71" s="27"/>
      <c r="H71" s="21"/>
      <c r="I71" s="27"/>
      <c r="J71" s="38"/>
    </row>
    <row r="72" spans="2:10" s="4" customFormat="1" ht="11.25" x14ac:dyDescent="0.15">
      <c r="B72" s="92"/>
      <c r="C72" s="101"/>
      <c r="D72" s="126"/>
      <c r="E72" s="5"/>
      <c r="F72" s="25"/>
      <c r="G72" s="27"/>
      <c r="H72" s="21"/>
      <c r="I72" s="27"/>
      <c r="J72" s="38"/>
    </row>
    <row r="73" spans="2:10" s="4" customFormat="1" ht="11.25" x14ac:dyDescent="0.15">
      <c r="B73" s="92"/>
      <c r="C73" s="101"/>
      <c r="D73" s="126"/>
      <c r="E73" s="5"/>
      <c r="F73" s="25"/>
      <c r="G73" s="27"/>
      <c r="H73" s="21"/>
      <c r="I73" s="27"/>
      <c r="J73" s="38"/>
    </row>
    <row r="74" spans="2:10" s="4" customFormat="1" ht="11.25" x14ac:dyDescent="0.15">
      <c r="B74" s="92"/>
      <c r="C74" s="101"/>
      <c r="D74" s="127"/>
      <c r="E74" s="7"/>
      <c r="F74" s="17"/>
      <c r="G74" s="20"/>
      <c r="H74" s="8"/>
      <c r="I74" s="20"/>
      <c r="J74" s="39"/>
    </row>
    <row r="75" spans="2:10" s="4" customFormat="1" ht="11.25" x14ac:dyDescent="0.15">
      <c r="B75" s="92"/>
      <c r="C75" s="111" t="s">
        <v>11</v>
      </c>
      <c r="D75" s="104"/>
      <c r="E75" s="112"/>
      <c r="F75" s="113"/>
      <c r="G75" s="114">
        <f>G39+G45</f>
        <v>2942339</v>
      </c>
      <c r="H75" s="115"/>
      <c r="I75" s="114">
        <f>I39+I45</f>
        <v>32993103.899999999</v>
      </c>
      <c r="J75" s="116">
        <f>SUM(G75,I75)</f>
        <v>35935442.899999999</v>
      </c>
    </row>
    <row r="76" spans="2:10" s="4" customFormat="1" ht="11.25" x14ac:dyDescent="0.15">
      <c r="B76" s="92"/>
      <c r="C76" s="94" t="s">
        <v>12</v>
      </c>
      <c r="D76" s="117"/>
      <c r="E76" s="96"/>
      <c r="F76" s="97"/>
      <c r="G76" s="98"/>
      <c r="H76" s="99"/>
      <c r="I76" s="98"/>
      <c r="J76" s="100"/>
    </row>
    <row r="77" spans="2:10" s="4" customFormat="1" ht="11.25" x14ac:dyDescent="0.15">
      <c r="B77" s="92"/>
      <c r="C77" s="101"/>
      <c r="D77" s="120" t="s">
        <v>8</v>
      </c>
      <c r="E77" s="121"/>
      <c r="F77" s="122"/>
      <c r="G77" s="123">
        <f>SUM(F78:F80)</f>
        <v>0</v>
      </c>
      <c r="H77" s="124"/>
      <c r="I77" s="123">
        <f>SUM(H78:H80)</f>
        <v>0</v>
      </c>
      <c r="J77" s="125">
        <f>SUM(I77,G77)</f>
        <v>0</v>
      </c>
    </row>
    <row r="78" spans="2:10" s="4" customFormat="1" ht="11.25" x14ac:dyDescent="0.15">
      <c r="B78" s="92"/>
      <c r="C78" s="101"/>
      <c r="D78" s="126"/>
      <c r="E78" s="5"/>
      <c r="F78" s="25"/>
      <c r="G78" s="27"/>
      <c r="H78" s="21"/>
      <c r="I78" s="27"/>
      <c r="J78" s="38"/>
    </row>
    <row r="79" spans="2:10" s="4" customFormat="1" ht="11.25" x14ac:dyDescent="0.15">
      <c r="B79" s="92"/>
      <c r="C79" s="101"/>
      <c r="D79" s="126"/>
      <c r="E79" s="5"/>
      <c r="F79" s="25"/>
      <c r="G79" s="27"/>
      <c r="H79" s="21"/>
      <c r="I79" s="27"/>
      <c r="J79" s="38"/>
    </row>
    <row r="80" spans="2:10" s="4" customFormat="1" ht="11.25" x14ac:dyDescent="0.15">
      <c r="B80" s="92"/>
      <c r="C80" s="101"/>
      <c r="D80" s="127"/>
      <c r="E80" s="7"/>
      <c r="F80" s="17"/>
      <c r="G80" s="20"/>
      <c r="H80" s="8"/>
      <c r="I80" s="20"/>
      <c r="J80" s="39"/>
    </row>
    <row r="81" spans="2:10" s="4" customFormat="1" ht="11.25" x14ac:dyDescent="0.15">
      <c r="B81" s="92"/>
      <c r="C81" s="101"/>
      <c r="D81" s="120" t="s">
        <v>10</v>
      </c>
      <c r="E81" s="121"/>
      <c r="F81" s="122"/>
      <c r="G81" s="123">
        <f>SUM(F82:F93)</f>
        <v>447238</v>
      </c>
      <c r="H81" s="124"/>
      <c r="I81" s="123">
        <f>SUM(H82:H93)</f>
        <v>647521</v>
      </c>
      <c r="J81" s="125">
        <f>SUM(I81,G81)</f>
        <v>1094759</v>
      </c>
    </row>
    <row r="82" spans="2:10" s="4" customFormat="1" ht="12" x14ac:dyDescent="0.15">
      <c r="B82" s="92"/>
      <c r="C82" s="101"/>
      <c r="D82" s="126"/>
      <c r="E82" s="133" t="s">
        <v>45</v>
      </c>
      <c r="F82" s="25">
        <v>185398</v>
      </c>
      <c r="G82" s="27"/>
      <c r="H82" s="136">
        <v>488753</v>
      </c>
      <c r="I82" s="27"/>
      <c r="J82" s="38"/>
    </row>
    <row r="83" spans="2:10" s="4" customFormat="1" ht="12" x14ac:dyDescent="0.15">
      <c r="B83" s="92"/>
      <c r="C83" s="101"/>
      <c r="D83" s="126"/>
      <c r="E83" s="133" t="s">
        <v>47</v>
      </c>
      <c r="F83" s="25">
        <v>2525</v>
      </c>
      <c r="G83" s="27"/>
      <c r="H83" s="136">
        <v>1200</v>
      </c>
      <c r="I83" s="27"/>
      <c r="J83" s="38"/>
    </row>
    <row r="84" spans="2:10" s="4" customFormat="1" ht="11.25" x14ac:dyDescent="0.15">
      <c r="B84" s="92"/>
      <c r="C84" s="101"/>
      <c r="D84" s="126"/>
      <c r="E84" s="134" t="s">
        <v>48</v>
      </c>
      <c r="F84" s="25">
        <v>32299</v>
      </c>
      <c r="G84" s="27"/>
      <c r="H84" s="136"/>
      <c r="I84" s="27"/>
      <c r="J84" s="38"/>
    </row>
    <row r="85" spans="2:10" s="4" customFormat="1" ht="12" x14ac:dyDescent="0.15">
      <c r="B85" s="92"/>
      <c r="C85" s="101"/>
      <c r="D85" s="126"/>
      <c r="E85" s="129" t="s">
        <v>51</v>
      </c>
      <c r="F85" s="25">
        <v>800</v>
      </c>
      <c r="G85" s="27"/>
      <c r="H85" s="136"/>
      <c r="I85" s="27"/>
      <c r="J85" s="38"/>
    </row>
    <row r="86" spans="2:10" s="4" customFormat="1" ht="12" x14ac:dyDescent="0.15">
      <c r="B86" s="92"/>
      <c r="C86" s="101"/>
      <c r="D86" s="126"/>
      <c r="E86" s="129" t="s">
        <v>54</v>
      </c>
      <c r="F86" s="25">
        <v>25801</v>
      </c>
      <c r="G86" s="27"/>
      <c r="H86" s="136">
        <v>38507</v>
      </c>
      <c r="I86" s="27"/>
      <c r="J86" s="38"/>
    </row>
    <row r="87" spans="2:10" s="4" customFormat="1" ht="12" x14ac:dyDescent="0.15">
      <c r="B87" s="92"/>
      <c r="C87" s="101"/>
      <c r="D87" s="126"/>
      <c r="E87" s="129" t="s">
        <v>55</v>
      </c>
      <c r="F87" s="25">
        <v>3322</v>
      </c>
      <c r="G87" s="27"/>
      <c r="H87" s="136">
        <v>5418</v>
      </c>
      <c r="I87" s="27"/>
      <c r="J87" s="38"/>
    </row>
    <row r="88" spans="2:10" s="4" customFormat="1" ht="12" x14ac:dyDescent="0.15">
      <c r="B88" s="92"/>
      <c r="C88" s="101"/>
      <c r="D88" s="126"/>
      <c r="E88" s="129" t="s">
        <v>59</v>
      </c>
      <c r="F88" s="25">
        <v>23000</v>
      </c>
      <c r="G88" s="27"/>
      <c r="H88" s="136"/>
      <c r="I88" s="27"/>
      <c r="J88" s="38"/>
    </row>
    <row r="89" spans="2:10" s="4" customFormat="1" ht="12" x14ac:dyDescent="0.15">
      <c r="B89" s="92"/>
      <c r="C89" s="101"/>
      <c r="D89" s="126"/>
      <c r="E89" s="129" t="s">
        <v>61</v>
      </c>
      <c r="F89" s="25">
        <v>12200</v>
      </c>
      <c r="G89" s="27"/>
      <c r="H89" s="136">
        <v>29841</v>
      </c>
      <c r="I89" s="27"/>
      <c r="J89" s="38"/>
    </row>
    <row r="90" spans="2:10" s="4" customFormat="1" ht="11.25" x14ac:dyDescent="0.15">
      <c r="B90" s="92"/>
      <c r="C90" s="101"/>
      <c r="D90" s="126"/>
      <c r="E90" s="5" t="s">
        <v>66</v>
      </c>
      <c r="F90" s="25">
        <v>161893</v>
      </c>
      <c r="G90" s="27"/>
      <c r="H90" s="136">
        <v>83802</v>
      </c>
      <c r="I90" s="27"/>
      <c r="J90" s="38"/>
    </row>
    <row r="91" spans="2:10" s="4" customFormat="1" ht="11.25" x14ac:dyDescent="0.15">
      <c r="B91" s="92"/>
      <c r="C91" s="101"/>
      <c r="D91" s="126"/>
      <c r="E91" s="5"/>
      <c r="F91" s="25"/>
      <c r="G91" s="27"/>
      <c r="H91" s="136"/>
      <c r="I91" s="27"/>
      <c r="J91" s="38"/>
    </row>
    <row r="92" spans="2:10" s="4" customFormat="1" ht="11.25" x14ac:dyDescent="0.15">
      <c r="B92" s="92"/>
      <c r="C92" s="101"/>
      <c r="D92" s="126"/>
      <c r="E92" s="5"/>
      <c r="F92" s="25"/>
      <c r="G92" s="27"/>
      <c r="H92" s="136"/>
      <c r="I92" s="27"/>
      <c r="J92" s="38"/>
    </row>
    <row r="93" spans="2:10" s="4" customFormat="1" ht="11.25" x14ac:dyDescent="0.15">
      <c r="B93" s="92"/>
      <c r="C93" s="101"/>
      <c r="D93" s="127"/>
      <c r="E93" s="7"/>
      <c r="F93" s="17"/>
      <c r="G93" s="20"/>
      <c r="H93" s="137"/>
      <c r="I93" s="20"/>
      <c r="J93" s="39"/>
    </row>
    <row r="94" spans="2:10" s="4" customFormat="1" ht="11.25" x14ac:dyDescent="0.15">
      <c r="B94" s="92"/>
      <c r="C94" s="111" t="s">
        <v>14</v>
      </c>
      <c r="D94" s="104"/>
      <c r="E94" s="112"/>
      <c r="F94" s="113"/>
      <c r="G94" s="118">
        <f>G77+G81</f>
        <v>447238</v>
      </c>
      <c r="H94" s="115"/>
      <c r="I94" s="118">
        <f>I77+I81</f>
        <v>647521</v>
      </c>
      <c r="J94" s="116">
        <f>SUM(G94,I94)</f>
        <v>1094759</v>
      </c>
    </row>
    <row r="95" spans="2:10" s="4" customFormat="1" ht="11.25" x14ac:dyDescent="0.15">
      <c r="B95" s="66" t="s">
        <v>13</v>
      </c>
      <c r="C95" s="54"/>
      <c r="D95" s="54"/>
      <c r="E95" s="55"/>
      <c r="F95" s="56"/>
      <c r="G95" s="57">
        <f>G94+G75</f>
        <v>3389577</v>
      </c>
      <c r="H95" s="58"/>
      <c r="I95" s="57">
        <f>I94+I75</f>
        <v>33640624.899999999</v>
      </c>
      <c r="J95" s="59">
        <f>SUM(G95,I95)</f>
        <v>37030201.899999999</v>
      </c>
    </row>
    <row r="96" spans="2:10" s="4" customFormat="1" ht="12" thickBot="1" x14ac:dyDescent="0.2">
      <c r="B96" s="9" t="s">
        <v>35</v>
      </c>
      <c r="C96" s="10"/>
      <c r="D96" s="10"/>
      <c r="E96" s="11"/>
      <c r="F96" s="18"/>
      <c r="G96" s="19">
        <f>G36-G95</f>
        <v>1426602</v>
      </c>
      <c r="H96" s="12"/>
      <c r="I96" s="19">
        <f>I36-I95</f>
        <v>-23256568.899999999</v>
      </c>
      <c r="J96" s="40">
        <f>SUM(G96,I96)</f>
        <v>-21829966.899999999</v>
      </c>
    </row>
    <row r="97" spans="2:10" s="4" customFormat="1" ht="11.25" x14ac:dyDescent="0.15">
      <c r="B97" s="67" t="s">
        <v>24</v>
      </c>
      <c r="C97" s="68"/>
      <c r="D97" s="68"/>
      <c r="E97" s="69"/>
      <c r="F97" s="70"/>
      <c r="G97" s="71"/>
      <c r="H97" s="72"/>
      <c r="I97" s="71"/>
      <c r="J97" s="73"/>
    </row>
    <row r="98" spans="2:10" s="4" customFormat="1" ht="11.25" x14ac:dyDescent="0.15">
      <c r="B98" s="92"/>
      <c r="C98" s="119"/>
      <c r="D98" s="117"/>
      <c r="E98" s="22" t="s">
        <v>15</v>
      </c>
      <c r="F98" s="26"/>
      <c r="G98" s="24"/>
      <c r="H98" s="23"/>
      <c r="I98" s="24"/>
      <c r="J98" s="41"/>
    </row>
    <row r="99" spans="2:10" s="4" customFormat="1" ht="11.25" x14ac:dyDescent="0.15">
      <c r="B99" s="92"/>
      <c r="C99" s="101"/>
      <c r="D99" s="102"/>
      <c r="E99" s="5" t="s">
        <v>17</v>
      </c>
      <c r="F99" s="25"/>
      <c r="G99" s="27"/>
      <c r="H99" s="21"/>
      <c r="I99" s="27"/>
      <c r="J99" s="38"/>
    </row>
    <row r="100" spans="2:10" s="4" customFormat="1" ht="11.25" x14ac:dyDescent="0.15">
      <c r="B100" s="92"/>
      <c r="C100" s="103"/>
      <c r="D100" s="104"/>
      <c r="E100" s="7"/>
      <c r="F100" s="17"/>
      <c r="G100" s="20"/>
      <c r="H100" s="8"/>
      <c r="I100" s="20"/>
      <c r="J100" s="39"/>
    </row>
    <row r="101" spans="2:10" s="4" customFormat="1" ht="11.25" x14ac:dyDescent="0.15">
      <c r="B101" s="66" t="s">
        <v>16</v>
      </c>
      <c r="C101" s="74"/>
      <c r="D101" s="74"/>
      <c r="E101" s="75"/>
      <c r="F101" s="76"/>
      <c r="G101" s="57">
        <f>SUM(F98:F100)</f>
        <v>0</v>
      </c>
      <c r="H101" s="77"/>
      <c r="I101" s="57">
        <f>SUM(H98:H100)</f>
        <v>0</v>
      </c>
      <c r="J101" s="78">
        <f>SUM(G101,I101)</f>
        <v>0</v>
      </c>
    </row>
    <row r="102" spans="2:10" s="4" customFormat="1" ht="11.25" x14ac:dyDescent="0.15">
      <c r="B102" s="93" t="s">
        <v>25</v>
      </c>
      <c r="C102" s="79"/>
      <c r="D102" s="79"/>
      <c r="E102" s="80"/>
      <c r="F102" s="81"/>
      <c r="G102" s="57"/>
      <c r="H102" s="82"/>
      <c r="I102" s="57"/>
      <c r="J102" s="83"/>
    </row>
    <row r="103" spans="2:10" s="4" customFormat="1" ht="11.25" x14ac:dyDescent="0.15">
      <c r="B103" s="92"/>
      <c r="C103" s="101"/>
      <c r="D103" s="102"/>
      <c r="E103" s="22" t="s">
        <v>18</v>
      </c>
      <c r="F103" s="26"/>
      <c r="G103" s="24"/>
      <c r="H103" s="23"/>
      <c r="I103" s="24"/>
      <c r="J103" s="41"/>
    </row>
    <row r="104" spans="2:10" s="4" customFormat="1" ht="11.25" x14ac:dyDescent="0.15">
      <c r="B104" s="92"/>
      <c r="C104" s="101"/>
      <c r="D104" s="102"/>
      <c r="E104" s="5" t="s">
        <v>19</v>
      </c>
      <c r="F104" s="25"/>
      <c r="G104" s="27"/>
      <c r="H104" s="21"/>
      <c r="I104" s="27"/>
      <c r="J104" s="38"/>
    </row>
    <row r="105" spans="2:10" s="4" customFormat="1" ht="11.25" x14ac:dyDescent="0.15">
      <c r="B105" s="92"/>
      <c r="C105" s="101"/>
      <c r="D105" s="102"/>
      <c r="E105" s="7" t="s">
        <v>20</v>
      </c>
      <c r="F105" s="17"/>
      <c r="G105" s="20"/>
      <c r="H105" s="8"/>
      <c r="I105" s="20"/>
      <c r="J105" s="39"/>
    </row>
    <row r="106" spans="2:10" s="4" customFormat="1" ht="11.25" x14ac:dyDescent="0.15">
      <c r="B106" s="66" t="s">
        <v>21</v>
      </c>
      <c r="C106" s="79"/>
      <c r="D106" s="79"/>
      <c r="E106" s="80"/>
      <c r="F106" s="81"/>
      <c r="G106" s="57">
        <f>SUM(F103:F105)</f>
        <v>0</v>
      </c>
      <c r="H106" s="82"/>
      <c r="I106" s="57">
        <f>SUM(H103:H105)</f>
        <v>0</v>
      </c>
      <c r="J106" s="83">
        <f>SUM(I106,G106)</f>
        <v>0</v>
      </c>
    </row>
    <row r="107" spans="2:10" s="4" customFormat="1" ht="12" thickBot="1" x14ac:dyDescent="0.2">
      <c r="B107" s="9" t="s">
        <v>36</v>
      </c>
      <c r="C107" s="10"/>
      <c r="D107" s="10"/>
      <c r="E107" s="11"/>
      <c r="F107" s="18"/>
      <c r="G107" s="19">
        <f>G101-G106</f>
        <v>0</v>
      </c>
      <c r="H107" s="12"/>
      <c r="I107" s="19">
        <f>I101-I106</f>
        <v>0</v>
      </c>
      <c r="J107" s="40">
        <f>SUM(G107,I107)</f>
        <v>0</v>
      </c>
    </row>
    <row r="108" spans="2:10" s="4" customFormat="1" ht="12" thickBot="1" x14ac:dyDescent="0.2">
      <c r="B108" s="32" t="s">
        <v>37</v>
      </c>
      <c r="E108" s="5"/>
      <c r="F108" s="33"/>
      <c r="G108" s="34"/>
      <c r="H108" s="35"/>
      <c r="I108" s="34"/>
      <c r="J108" s="42"/>
    </row>
    <row r="109" spans="2:10" s="4" customFormat="1" ht="11.25" x14ac:dyDescent="0.15">
      <c r="B109" s="84" t="s">
        <v>38</v>
      </c>
      <c r="C109" s="68"/>
      <c r="D109" s="68"/>
      <c r="E109" s="69"/>
      <c r="F109" s="70"/>
      <c r="G109" s="71">
        <f>G96+G107+G108</f>
        <v>1426602</v>
      </c>
      <c r="H109" s="72"/>
      <c r="I109" s="71">
        <f>I96+I107+I108</f>
        <v>-23256568.899999999</v>
      </c>
      <c r="J109" s="73">
        <f>SUM(G109,I109)</f>
        <v>-21829966.899999999</v>
      </c>
    </row>
    <row r="110" spans="2:10" s="4" customFormat="1" ht="11.25" x14ac:dyDescent="0.15">
      <c r="B110" s="92"/>
      <c r="C110" s="101"/>
      <c r="D110" s="102"/>
      <c r="E110" s="22" t="s">
        <v>39</v>
      </c>
      <c r="F110" s="36"/>
      <c r="G110" s="29"/>
      <c r="H110" s="28"/>
      <c r="I110" s="29"/>
      <c r="J110" s="41"/>
    </row>
    <row r="111" spans="2:10" s="4" customFormat="1" ht="11.25" x14ac:dyDescent="0.15">
      <c r="B111" s="92"/>
      <c r="C111" s="103"/>
      <c r="D111" s="104"/>
      <c r="E111" s="7" t="s">
        <v>40</v>
      </c>
      <c r="F111" s="37"/>
      <c r="G111" s="31"/>
      <c r="H111" s="30"/>
      <c r="I111" s="31"/>
      <c r="J111" s="39">
        <v>-8543753</v>
      </c>
    </row>
    <row r="112" spans="2:10" s="4" customFormat="1" ht="12" thickBot="1" x14ac:dyDescent="0.2">
      <c r="B112" s="85" t="s">
        <v>41</v>
      </c>
      <c r="C112" s="86"/>
      <c r="D112" s="86"/>
      <c r="E112" s="87"/>
      <c r="F112" s="88"/>
      <c r="G112" s="89"/>
      <c r="H112" s="90"/>
      <c r="I112" s="89"/>
      <c r="J112" s="91">
        <f>J109-J110+J111</f>
        <v>-30373719.899999999</v>
      </c>
    </row>
    <row r="113" spans="5:10" s="4" customFormat="1" ht="11.25" x14ac:dyDescent="0.15">
      <c r="E113" s="5"/>
      <c r="F113" s="6"/>
      <c r="H113" s="6"/>
      <c r="J113" s="6"/>
    </row>
    <row r="114" spans="5:10" s="4" customFormat="1" ht="11.25" x14ac:dyDescent="0.15">
      <c r="E114" s="5"/>
      <c r="F114" s="6"/>
      <c r="H114" s="6"/>
      <c r="J114" s="6"/>
    </row>
    <row r="115" spans="5:10" s="4" customFormat="1" ht="11.25" x14ac:dyDescent="0.15">
      <c r="E115" s="5"/>
      <c r="F115" s="6"/>
      <c r="H115" s="6"/>
      <c r="J115" s="6"/>
    </row>
    <row r="116" spans="5:10" s="4" customFormat="1" ht="11.25" x14ac:dyDescent="0.15">
      <c r="E116" s="5"/>
      <c r="F116" s="6"/>
      <c r="H116" s="6"/>
      <c r="J116" s="6"/>
    </row>
    <row r="117" spans="5:10" s="4" customFormat="1" ht="11.25" x14ac:dyDescent="0.15">
      <c r="E117" s="5"/>
      <c r="F117" s="6"/>
      <c r="H117" s="6"/>
      <c r="J117" s="6"/>
    </row>
    <row r="118" spans="5:10" s="4" customFormat="1" ht="11.25" x14ac:dyDescent="0.15">
      <c r="E118" s="5"/>
      <c r="F118" s="6"/>
      <c r="H118" s="6"/>
      <c r="J118" s="6"/>
    </row>
    <row r="119" spans="5:10" s="4" customFormat="1" ht="11.25" x14ac:dyDescent="0.15">
      <c r="E119" s="5"/>
      <c r="F119" s="6"/>
      <c r="H119" s="6"/>
      <c r="J119" s="6"/>
    </row>
    <row r="120" spans="5:10" s="4" customFormat="1" ht="11.25" x14ac:dyDescent="0.15">
      <c r="E120" s="5"/>
      <c r="F120" s="6"/>
      <c r="H120" s="6"/>
      <c r="J120" s="6"/>
    </row>
    <row r="121" spans="5:10" s="4" customFormat="1" ht="11.25" x14ac:dyDescent="0.15">
      <c r="E121" s="5"/>
      <c r="F121" s="6"/>
      <c r="H121" s="6"/>
      <c r="J121" s="6"/>
    </row>
    <row r="122" spans="5:10" s="4" customFormat="1" ht="11.25" x14ac:dyDescent="0.15">
      <c r="E122" s="5"/>
      <c r="F122" s="6"/>
      <c r="H122" s="6"/>
      <c r="J122" s="6"/>
    </row>
    <row r="123" spans="5:10" s="4" customFormat="1" ht="11.25" x14ac:dyDescent="0.15">
      <c r="E123" s="5"/>
      <c r="F123" s="6"/>
      <c r="H123" s="6"/>
      <c r="J123" s="6"/>
    </row>
    <row r="124" spans="5:10" s="4" customFormat="1" ht="11.25" x14ac:dyDescent="0.15">
      <c r="E124" s="5"/>
      <c r="F124" s="6"/>
      <c r="H124" s="6"/>
      <c r="J124" s="6"/>
    </row>
    <row r="125" spans="5:10" s="4" customFormat="1" ht="11.25" x14ac:dyDescent="0.15">
      <c r="E125" s="5"/>
      <c r="F125" s="6"/>
      <c r="H125" s="6"/>
      <c r="J125" s="6"/>
    </row>
    <row r="126" spans="5:10" s="4" customFormat="1" ht="11.25" x14ac:dyDescent="0.15">
      <c r="E126" s="5"/>
      <c r="F126" s="6"/>
      <c r="H126" s="6"/>
      <c r="J126" s="6"/>
    </row>
    <row r="127" spans="5:10" s="4" customFormat="1" ht="11.25" x14ac:dyDescent="0.15">
      <c r="E127" s="5"/>
      <c r="F127" s="6"/>
      <c r="H127" s="6"/>
      <c r="J127" s="6"/>
    </row>
    <row r="128" spans="5:10" s="4" customFormat="1" ht="11.25" x14ac:dyDescent="0.15">
      <c r="E128" s="5"/>
      <c r="F128" s="6"/>
      <c r="H128" s="6"/>
      <c r="J128" s="6"/>
    </row>
    <row r="129" spans="5:10" s="4" customFormat="1" ht="11.25" x14ac:dyDescent="0.15">
      <c r="E129" s="5"/>
      <c r="F129" s="6"/>
      <c r="H129" s="6"/>
      <c r="J129" s="6"/>
    </row>
    <row r="130" spans="5:10" s="4" customFormat="1" ht="11.25" x14ac:dyDescent="0.15">
      <c r="E130" s="5"/>
      <c r="F130" s="6"/>
      <c r="H130" s="6"/>
      <c r="J130" s="6"/>
    </row>
    <row r="131" spans="5:10" s="4" customFormat="1" ht="11.25" x14ac:dyDescent="0.15">
      <c r="E131" s="5"/>
      <c r="F131" s="6"/>
      <c r="H131" s="6"/>
      <c r="J131" s="6"/>
    </row>
    <row r="132" spans="5:10" s="4" customFormat="1" ht="11.25" x14ac:dyDescent="0.15">
      <c r="E132" s="5"/>
      <c r="F132" s="6"/>
      <c r="H132" s="6"/>
      <c r="J132" s="6"/>
    </row>
    <row r="133" spans="5:10" s="4" customFormat="1" ht="11.25" x14ac:dyDescent="0.15">
      <c r="E133" s="5"/>
      <c r="F133" s="6"/>
      <c r="H133" s="6"/>
      <c r="J133" s="6"/>
    </row>
    <row r="134" spans="5:10" s="4" customFormat="1" ht="11.25" x14ac:dyDescent="0.15">
      <c r="E134" s="5"/>
      <c r="F134" s="6"/>
      <c r="H134" s="6"/>
      <c r="J134" s="6"/>
    </row>
    <row r="135" spans="5:10" s="4" customFormat="1" ht="11.25" x14ac:dyDescent="0.15">
      <c r="E135" s="5"/>
      <c r="F135" s="6"/>
      <c r="H135" s="6"/>
      <c r="J135" s="6"/>
    </row>
    <row r="136" spans="5:10" s="4" customFormat="1" ht="11.25" x14ac:dyDescent="0.15">
      <c r="E136" s="5"/>
      <c r="F136" s="6"/>
      <c r="H136" s="6"/>
      <c r="J136" s="6"/>
    </row>
    <row r="137" spans="5:10" s="4" customFormat="1" ht="11.25" x14ac:dyDescent="0.15">
      <c r="E137" s="5"/>
      <c r="F137" s="6"/>
      <c r="H137" s="6"/>
      <c r="J137" s="6"/>
    </row>
    <row r="138" spans="5:10" s="4" customFormat="1" ht="11.25" x14ac:dyDescent="0.15">
      <c r="E138" s="5"/>
      <c r="F138" s="6"/>
      <c r="H138" s="6"/>
      <c r="J138" s="6"/>
    </row>
    <row r="139" spans="5:10" s="4" customFormat="1" ht="11.25" x14ac:dyDescent="0.15">
      <c r="E139" s="5"/>
      <c r="F139" s="6"/>
      <c r="H139" s="6"/>
      <c r="J139" s="6"/>
    </row>
    <row r="140" spans="5:10" s="4" customFormat="1" ht="11.25" x14ac:dyDescent="0.15">
      <c r="E140" s="5"/>
      <c r="F140" s="6"/>
      <c r="H140" s="6"/>
      <c r="J140" s="6"/>
    </row>
    <row r="141" spans="5:10" s="4" customFormat="1" ht="11.25" x14ac:dyDescent="0.15">
      <c r="E141" s="5"/>
      <c r="F141" s="6"/>
      <c r="H141" s="6"/>
      <c r="J141" s="6"/>
    </row>
    <row r="142" spans="5:10" s="4" customFormat="1" ht="11.25" x14ac:dyDescent="0.15">
      <c r="E142" s="5"/>
      <c r="F142" s="6"/>
      <c r="H142" s="6"/>
      <c r="J142" s="6"/>
    </row>
    <row r="143" spans="5:10" s="4" customFormat="1" ht="11.25" x14ac:dyDescent="0.15">
      <c r="E143" s="5"/>
      <c r="F143" s="6"/>
      <c r="H143" s="6"/>
      <c r="J143" s="6"/>
    </row>
    <row r="144" spans="5:10" s="4" customFormat="1" ht="11.25" x14ac:dyDescent="0.15">
      <c r="E144" s="5"/>
      <c r="F144" s="6"/>
      <c r="H144" s="6"/>
      <c r="J144" s="6"/>
    </row>
    <row r="145" spans="2:10" s="4" customFormat="1" ht="11.25" x14ac:dyDescent="0.15">
      <c r="E145" s="5"/>
      <c r="F145" s="6"/>
      <c r="H145" s="6"/>
      <c r="J145" s="6"/>
    </row>
    <row r="146" spans="2:10" s="4" customFormat="1" ht="11.25" x14ac:dyDescent="0.15">
      <c r="E146" s="5"/>
      <c r="F146" s="6"/>
      <c r="H146" s="6"/>
      <c r="J146" s="6"/>
    </row>
    <row r="147" spans="2:10" s="4" customFormat="1" ht="11.25" x14ac:dyDescent="0.15">
      <c r="E147" s="5"/>
      <c r="F147" s="6"/>
      <c r="H147" s="6"/>
      <c r="J147" s="6"/>
    </row>
    <row r="148" spans="2:10" s="4" customFormat="1" ht="11.25" x14ac:dyDescent="0.15">
      <c r="E148" s="5"/>
      <c r="F148" s="6"/>
      <c r="H148" s="6"/>
      <c r="J148" s="6"/>
    </row>
    <row r="149" spans="2:10" s="4" customFormat="1" ht="11.25" x14ac:dyDescent="0.15">
      <c r="E149" s="5"/>
      <c r="F149" s="6"/>
      <c r="H149" s="6"/>
      <c r="J149" s="6"/>
    </row>
    <row r="150" spans="2:10" s="4" customFormat="1" ht="11.25" x14ac:dyDescent="0.15">
      <c r="E150" s="5"/>
      <c r="F150" s="6"/>
      <c r="H150" s="6"/>
      <c r="J150" s="6"/>
    </row>
    <row r="151" spans="2:10" s="4" customFormat="1" ht="11.25" x14ac:dyDescent="0.15">
      <c r="E151" s="5"/>
      <c r="F151" s="6"/>
      <c r="H151" s="6"/>
      <c r="J151" s="6"/>
    </row>
    <row r="152" spans="2:10" s="4" customFormat="1" ht="11.25" x14ac:dyDescent="0.15">
      <c r="E152" s="5"/>
      <c r="F152" s="6"/>
      <c r="H152" s="6"/>
      <c r="J152" s="6"/>
    </row>
    <row r="153" spans="2:10" s="4" customFormat="1" ht="11.25" x14ac:dyDescent="0.15">
      <c r="E153" s="5"/>
      <c r="F153" s="6"/>
      <c r="H153" s="6"/>
      <c r="J153" s="6"/>
    </row>
    <row r="154" spans="2:10" s="4" customFormat="1" ht="11.25" x14ac:dyDescent="0.15">
      <c r="E154" s="5"/>
      <c r="F154" s="6"/>
      <c r="H154" s="6"/>
      <c r="J154" s="6"/>
    </row>
    <row r="155" spans="2:10" s="4" customFormat="1" ht="11.25" x14ac:dyDescent="0.15">
      <c r="E155" s="5"/>
      <c r="F155" s="6"/>
      <c r="H155" s="6"/>
      <c r="J155" s="6"/>
    </row>
    <row r="156" spans="2:10" s="4" customFormat="1" ht="11.25" x14ac:dyDescent="0.15">
      <c r="E156" s="5"/>
      <c r="F156" s="6"/>
      <c r="H156" s="6"/>
      <c r="J156" s="6"/>
    </row>
    <row r="157" spans="2:10" s="4" customFormat="1" ht="11.25" x14ac:dyDescent="0.15">
      <c r="E157" s="5"/>
      <c r="F157" s="6"/>
      <c r="H157" s="6"/>
      <c r="J157" s="6"/>
    </row>
    <row r="158" spans="2:10" x14ac:dyDescent="0.15">
      <c r="B158" s="4"/>
      <c r="C158" s="4"/>
      <c r="D158" s="4"/>
      <c r="E158" s="5"/>
      <c r="F158" s="6"/>
      <c r="G158" s="4"/>
      <c r="H158" s="6"/>
      <c r="I158" s="4"/>
      <c r="J158" s="6"/>
    </row>
  </sheetData>
  <mergeCells count="3">
    <mergeCell ref="J6:J7"/>
    <mergeCell ref="B6:D7"/>
    <mergeCell ref="E6:E7"/>
  </mergeCells>
  <phoneticPr fontId="2"/>
  <printOptions horizontalCentered="1"/>
  <pageMargins left="0.23622047244094491" right="0.23622047244094491" top="0.74803149606299213" bottom="0.74803149606299213" header="0.31496062992125984" footer="0.31496062992125984"/>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Kenichi Sakurai</cp:lastModifiedBy>
  <cp:lastPrinted>2025-06-09T00:40:15Z</cp:lastPrinted>
  <dcterms:created xsi:type="dcterms:W3CDTF">2018-11-07T02:04:08Z</dcterms:created>
  <dcterms:modified xsi:type="dcterms:W3CDTF">2025-06-17T14:14:01Z</dcterms:modified>
</cp:coreProperties>
</file>